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84" windowHeight="7787"/>
  </bookViews>
  <sheets>
    <sheet name="表四 " sheetId="1" r:id="rId1"/>
  </sheets>
  <definedNames>
    <definedName name="_xlnm.Print_Area" localSheetId="0">'表四 '!$A$1:$F$28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<sst xmlns="http://schemas.openxmlformats.org/spreadsheetml/2006/main" count="53">
  <si>
    <t>表四</t>
  </si>
  <si>
    <t>2017年市级一般公共预算收支预算表</t>
  </si>
  <si>
    <t>单位：万元</t>
  </si>
  <si>
    <r>
      <t>收</t>
    </r>
    <r>
      <rPr>
        <b/>
        <sz val="12"/>
        <rFont val="Times New Roman"/>
        <family val="1"/>
        <charset val="0"/>
      </rPr>
      <t xml:space="preserve">       </t>
    </r>
    <r>
      <rPr>
        <b/>
        <sz val="12"/>
        <rFont val="宋体"/>
        <charset val="134"/>
      </rPr>
      <t>入</t>
    </r>
  </si>
  <si>
    <r>
      <t>2017</t>
    </r>
    <r>
      <rPr>
        <b/>
        <sz val="12"/>
        <rFont val="宋体"/>
        <charset val="134"/>
      </rPr>
      <t>年</t>
    </r>
    <r>
      <rPr>
        <b/>
        <sz val="12"/>
        <rFont val="Times New Roman"/>
        <family val="1"/>
        <charset val="0"/>
      </rPr>
      <t xml:space="preserve">      </t>
    </r>
    <r>
      <rPr>
        <b/>
        <sz val="12"/>
        <rFont val="宋体"/>
        <charset val="134"/>
      </rPr>
      <t>预算数</t>
    </r>
  </si>
  <si>
    <r>
      <t>占预算的
比重</t>
    </r>
    <r>
      <rPr>
        <b/>
        <sz val="12"/>
        <rFont val="Times New Roman"/>
        <family val="1"/>
        <charset val="0"/>
      </rPr>
      <t>%</t>
    </r>
  </si>
  <si>
    <r>
      <t>支</t>
    </r>
    <r>
      <rPr>
        <b/>
        <sz val="12"/>
        <rFont val="Times New Roman"/>
        <family val="1"/>
        <charset val="0"/>
      </rPr>
      <t xml:space="preserve">       </t>
    </r>
    <r>
      <rPr>
        <b/>
        <sz val="12"/>
        <rFont val="宋体"/>
        <charset val="134"/>
      </rPr>
      <t>出</t>
    </r>
  </si>
  <si>
    <t>一、一般公共预算收入合计</t>
  </si>
  <si>
    <t>一、一般公共服务支出</t>
  </si>
  <si>
    <r>
      <t xml:space="preserve">  1</t>
    </r>
    <r>
      <rPr>
        <sz val="12"/>
        <rFont val="宋体"/>
        <charset val="134"/>
      </rPr>
      <t>.</t>
    </r>
    <r>
      <rPr>
        <sz val="12"/>
        <rFont val="宋体"/>
        <charset val="134"/>
      </rPr>
      <t>增值税</t>
    </r>
  </si>
  <si>
    <t>二、国防支出</t>
  </si>
  <si>
    <r>
      <t xml:space="preserve">  2</t>
    </r>
    <r>
      <rPr>
        <sz val="12"/>
        <rFont val="宋体"/>
        <charset val="134"/>
      </rPr>
      <t>.</t>
    </r>
    <r>
      <rPr>
        <sz val="12"/>
        <rFont val="宋体"/>
        <charset val="134"/>
      </rPr>
      <t>营业税</t>
    </r>
  </si>
  <si>
    <t>三、公共安全支出</t>
  </si>
  <si>
    <r>
      <t xml:space="preserve">  3</t>
    </r>
    <r>
      <rPr>
        <sz val="12"/>
        <rFont val="宋体"/>
        <charset val="134"/>
      </rPr>
      <t>.</t>
    </r>
    <r>
      <rPr>
        <sz val="12"/>
        <rFont val="宋体"/>
        <charset val="134"/>
      </rPr>
      <t>城市维护建设税</t>
    </r>
  </si>
  <si>
    <t>四、教育支出</t>
  </si>
  <si>
    <r>
      <t xml:space="preserve">  4</t>
    </r>
    <r>
      <rPr>
        <sz val="12"/>
        <rFont val="宋体"/>
        <charset val="134"/>
      </rPr>
      <t>.</t>
    </r>
    <r>
      <rPr>
        <sz val="12"/>
        <rFont val="宋体"/>
        <charset val="134"/>
      </rPr>
      <t>房产税</t>
    </r>
  </si>
  <si>
    <t>五、科学技术支出</t>
  </si>
  <si>
    <r>
      <t xml:space="preserve">  5</t>
    </r>
    <r>
      <rPr>
        <sz val="12"/>
        <rFont val="宋体"/>
        <charset val="134"/>
      </rPr>
      <t>.</t>
    </r>
    <r>
      <rPr>
        <sz val="12"/>
        <rFont val="宋体"/>
        <charset val="134"/>
      </rPr>
      <t>个人所得税</t>
    </r>
  </si>
  <si>
    <t>六、文化体育与传媒支出</t>
  </si>
  <si>
    <r>
      <t xml:space="preserve">  6</t>
    </r>
    <r>
      <rPr>
        <sz val="12"/>
        <rFont val="宋体"/>
        <charset val="134"/>
      </rPr>
      <t>.</t>
    </r>
    <r>
      <rPr>
        <sz val="12"/>
        <rFont val="宋体"/>
        <charset val="134"/>
      </rPr>
      <t>企业所得税</t>
    </r>
  </si>
  <si>
    <t>七、社会保障和就业支出</t>
  </si>
  <si>
    <r>
      <t xml:space="preserve">  7</t>
    </r>
    <r>
      <rPr>
        <sz val="12"/>
        <rFont val="宋体"/>
        <charset val="134"/>
      </rPr>
      <t>.</t>
    </r>
    <r>
      <rPr>
        <sz val="12"/>
        <rFont val="宋体"/>
        <charset val="134"/>
      </rPr>
      <t>行政事业性收费收入</t>
    </r>
  </si>
  <si>
    <t>八、医疗卫生与计划生育支出</t>
  </si>
  <si>
    <r>
      <t xml:space="preserve">  8</t>
    </r>
    <r>
      <rPr>
        <sz val="12"/>
        <rFont val="宋体"/>
        <charset val="134"/>
      </rPr>
      <t>.</t>
    </r>
    <r>
      <rPr>
        <sz val="12"/>
        <rFont val="宋体"/>
        <charset val="134"/>
      </rPr>
      <t>罚没收入</t>
    </r>
  </si>
  <si>
    <t>九、节能环保支出</t>
  </si>
  <si>
    <r>
      <t xml:space="preserve">  9</t>
    </r>
    <r>
      <rPr>
        <sz val="12"/>
        <rFont val="宋体"/>
        <charset val="134"/>
      </rPr>
      <t>.</t>
    </r>
    <r>
      <rPr>
        <sz val="12"/>
        <rFont val="宋体"/>
        <charset val="134"/>
      </rPr>
      <t>专项收入</t>
    </r>
  </si>
  <si>
    <t>十、城乡社区支出</t>
  </si>
  <si>
    <r>
      <t xml:space="preserve">  10</t>
    </r>
    <r>
      <rPr>
        <sz val="12"/>
        <rFont val="宋体"/>
        <charset val="134"/>
      </rPr>
      <t>.</t>
    </r>
    <r>
      <rPr>
        <sz val="12"/>
        <rFont val="宋体"/>
        <charset val="134"/>
      </rPr>
      <t>国有资源(资产)有偿使用收入</t>
    </r>
  </si>
  <si>
    <t>十一、农林水支出</t>
  </si>
  <si>
    <r>
      <t xml:space="preserve"> </t>
    </r>
    <r>
      <rPr>
        <sz val="12"/>
        <rFont val="宋体"/>
        <charset val="134"/>
      </rPr>
      <t xml:space="preserve"> 11.政府住房基金收入</t>
    </r>
  </si>
  <si>
    <t>十二、交通运输支出</t>
  </si>
  <si>
    <r>
      <t xml:space="preserve">  11</t>
    </r>
    <r>
      <rPr>
        <sz val="12"/>
        <rFont val="宋体"/>
        <charset val="134"/>
      </rPr>
      <t>.</t>
    </r>
    <r>
      <rPr>
        <sz val="12"/>
        <rFont val="宋体"/>
        <charset val="134"/>
      </rPr>
      <t>其他收入</t>
    </r>
  </si>
  <si>
    <t>十三、资源勘探电力信息等支出</t>
  </si>
  <si>
    <t>二、上级补助收入</t>
  </si>
  <si>
    <t>十四、商业服务业等支出</t>
  </si>
  <si>
    <r>
      <t xml:space="preserve">  1</t>
    </r>
    <r>
      <rPr>
        <sz val="12"/>
        <rFont val="宋体"/>
        <charset val="134"/>
      </rPr>
      <t>.</t>
    </r>
    <r>
      <rPr>
        <sz val="12"/>
        <rFont val="宋体"/>
        <charset val="134"/>
      </rPr>
      <t>税收返还收入</t>
    </r>
  </si>
  <si>
    <t>十五、国土海洋气象等支出</t>
  </si>
  <si>
    <r>
      <t xml:space="preserve">  2</t>
    </r>
    <r>
      <rPr>
        <sz val="12"/>
        <rFont val="宋体"/>
        <charset val="134"/>
      </rPr>
      <t>.</t>
    </r>
    <r>
      <rPr>
        <sz val="12"/>
        <rFont val="宋体"/>
        <charset val="134"/>
      </rPr>
      <t>成品油价格和税费改革转移支付补助收入</t>
    </r>
  </si>
  <si>
    <t>十六、住房保障支出</t>
  </si>
  <si>
    <r>
      <t xml:space="preserve">  3</t>
    </r>
    <r>
      <rPr>
        <sz val="12"/>
        <rFont val="宋体"/>
        <charset val="134"/>
      </rPr>
      <t>.</t>
    </r>
    <r>
      <rPr>
        <sz val="12"/>
        <rFont val="宋体"/>
        <charset val="134"/>
      </rPr>
      <t>原体制补助收入</t>
    </r>
  </si>
  <si>
    <t>十七、粮油物资储备支出</t>
  </si>
  <si>
    <r>
      <t xml:space="preserve">  4</t>
    </r>
    <r>
      <rPr>
        <sz val="12"/>
        <rFont val="宋体"/>
        <charset val="134"/>
      </rPr>
      <t>.</t>
    </r>
    <r>
      <rPr>
        <sz val="12"/>
        <rFont val="宋体"/>
        <charset val="134"/>
      </rPr>
      <t>均衡性转移支付</t>
    </r>
  </si>
  <si>
    <t>十八、预备费</t>
  </si>
  <si>
    <r>
      <t xml:space="preserve">  5</t>
    </r>
    <r>
      <rPr>
        <sz val="12"/>
        <rFont val="宋体"/>
        <charset val="134"/>
      </rPr>
      <t>.</t>
    </r>
    <r>
      <rPr>
        <sz val="12"/>
        <rFont val="宋体"/>
        <charset val="134"/>
      </rPr>
      <t>固定数额补助</t>
    </r>
  </si>
  <si>
    <t>十九、国债付息支出</t>
  </si>
  <si>
    <r>
      <t xml:space="preserve">  7</t>
    </r>
    <r>
      <rPr>
        <sz val="12"/>
        <rFont val="宋体"/>
        <charset val="134"/>
      </rPr>
      <t>.</t>
    </r>
    <r>
      <rPr>
        <sz val="12"/>
        <rFont val="宋体"/>
        <charset val="134"/>
      </rPr>
      <t>结算补助收入</t>
    </r>
  </si>
  <si>
    <t>二十、其他支出</t>
  </si>
  <si>
    <r>
      <t xml:space="preserve">  </t>
    </r>
    <r>
      <rPr>
        <sz val="12"/>
        <rFont val="宋体"/>
        <charset val="134"/>
      </rPr>
      <t>8</t>
    </r>
    <r>
      <rPr>
        <sz val="12"/>
        <rFont val="宋体"/>
        <charset val="134"/>
      </rPr>
      <t>.</t>
    </r>
    <r>
      <rPr>
        <sz val="12"/>
        <rFont val="宋体"/>
        <charset val="134"/>
      </rPr>
      <t>企事业单位预算划转补助收入</t>
    </r>
  </si>
  <si>
    <t>二十一、债务还本支出</t>
  </si>
  <si>
    <t>三、下级上解收入</t>
  </si>
  <si>
    <t>三、专项上解支出</t>
  </si>
  <si>
    <t>收入合计</t>
  </si>
  <si>
    <t>支出合计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</si>
</sst>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8">
    <font>
      <sz val="12"/>
      <name val="宋体"/>
      <charset val="134"/>
    </font>
    <font>
      <sz val="12"/>
      <name val="黑体"/>
      <charset val="134"/>
    </font>
    <font>
      <sz val="20"/>
      <name val="方正小标宋简体"/>
      <family val="4"/>
      <charset val="134"/>
    </font>
    <font>
      <b/>
      <sz val="20"/>
      <name val="方正小标宋简体"/>
      <family val="4"/>
      <charset val="134"/>
    </font>
    <font>
      <sz val="12"/>
      <name val="仿宋_GB2312"/>
      <family val="3"/>
      <charset val="134"/>
    </font>
    <font>
      <b/>
      <sz val="12"/>
      <name val="宋体"/>
      <charset val="134"/>
    </font>
    <font>
      <b/>
      <sz val="12"/>
      <name val="Times New Roman"/>
      <family val="1"/>
      <charset val="0"/>
    </font>
    <font>
      <sz val="12"/>
      <name val="Times New Roman"/>
      <family val="1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21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4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6" fillId="27" borderId="10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31" fontId="4" fillId="0" borderId="0" xfId="0" applyNumberFormat="1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 applyProtection="1">
      <alignment vertical="center"/>
      <protection locked="0"/>
    </xf>
    <xf numFmtId="0" fontId="7" fillId="0" borderId="2" xfId="0" applyFont="1" applyFill="1" applyBorder="1" applyAlignment="1">
      <alignment horizontal="right" vertical="center"/>
    </xf>
    <xf numFmtId="176" fontId="0" fillId="0" borderId="1" xfId="0" applyNumberFormat="1" applyFont="1" applyFill="1" applyBorder="1" applyAlignment="1" applyProtection="1">
      <alignment vertical="center"/>
    </xf>
    <xf numFmtId="176" fontId="0" fillId="0" borderId="1" xfId="0" applyNumberFormat="1" applyFill="1" applyBorder="1" applyAlignment="1" applyProtection="1">
      <alignment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  <pageSetUpPr fitToPage="1"/>
  </sheetPr>
  <dimension ref="A1:G29"/>
  <sheetViews>
    <sheetView tabSelected="1" workbookViewId="0">
      <selection activeCell="A2" sqref="A2:F2"/>
    </sheetView>
  </sheetViews>
  <sheetFormatPr defaultColWidth="8.75" defaultRowHeight="15.6" outlineLevelCol="6"/>
  <cols>
    <col min="1" max="1" width="42.75" style="2" customWidth="1"/>
    <col min="2" max="3" width="10.75" style="2" customWidth="1"/>
    <col min="4" max="4" width="33.75" style="2" customWidth="1"/>
    <col min="5" max="6" width="10.75" style="2" customWidth="1"/>
    <col min="7" max="32" width="9" style="2"/>
    <col min="33" max="16384" width="8.75" style="2"/>
  </cols>
  <sheetData>
    <row r="1" spans="1:1">
      <c r="A1" s="3" t="s">
        <v>0</v>
      </c>
    </row>
    <row r="2" ht="23.25" customHeight="1" spans="1:6">
      <c r="A2" s="4" t="s">
        <v>1</v>
      </c>
      <c r="B2" s="5"/>
      <c r="C2" s="5"/>
      <c r="D2" s="5"/>
      <c r="E2" s="5"/>
      <c r="F2" s="5"/>
    </row>
    <row r="3" ht="14.45" customHeight="1" spans="1:6">
      <c r="A3" s="6"/>
      <c r="F3" s="7" t="s">
        <v>2</v>
      </c>
    </row>
    <row r="4" s="1" customFormat="1" ht="36" customHeight="1" spans="1:6">
      <c r="A4" s="8" t="s">
        <v>3</v>
      </c>
      <c r="B4" s="9" t="s">
        <v>4</v>
      </c>
      <c r="C4" s="8" t="s">
        <v>5</v>
      </c>
      <c r="D4" s="8" t="s">
        <v>6</v>
      </c>
      <c r="E4" s="9" t="s">
        <v>4</v>
      </c>
      <c r="F4" s="8" t="s">
        <v>5</v>
      </c>
    </row>
    <row r="5" ht="17.65" customHeight="1" spans="1:6">
      <c r="A5" s="10" t="s">
        <v>7</v>
      </c>
      <c r="B5" s="11">
        <f>SUM(B6:B17)+1</f>
        <v>84797</v>
      </c>
      <c r="C5" s="12">
        <f>SUM(C6:C17)+0.01</f>
        <v>49.6457886909989</v>
      </c>
      <c r="D5" s="13" t="s">
        <v>8</v>
      </c>
      <c r="E5" s="14">
        <v>22642</v>
      </c>
      <c r="F5" s="15">
        <f>E5/E28*100</f>
        <v>13.2562850552101</v>
      </c>
    </row>
    <row r="6" ht="17.65" customHeight="1" spans="1:6">
      <c r="A6" s="13" t="s">
        <v>9</v>
      </c>
      <c r="B6" s="14">
        <v>34150</v>
      </c>
      <c r="C6" s="15">
        <f>B6/B28*100</f>
        <v>19.9939110783246</v>
      </c>
      <c r="D6" s="13" t="s">
        <v>10</v>
      </c>
      <c r="E6" s="14">
        <v>44</v>
      </c>
      <c r="F6" s="15">
        <f>E6/E28*100</f>
        <v>0.0257608224728048</v>
      </c>
    </row>
    <row r="7" ht="17.65" customHeight="1" spans="1:6">
      <c r="A7" s="13" t="s">
        <v>11</v>
      </c>
      <c r="B7" s="14">
        <v>0</v>
      </c>
      <c r="C7" s="15">
        <f>B7/B28*100-0.01</f>
        <v>-0.01</v>
      </c>
      <c r="D7" s="13" t="s">
        <v>12</v>
      </c>
      <c r="E7" s="14">
        <v>12692</v>
      </c>
      <c r="F7" s="15">
        <f>E7/E28*100</f>
        <v>7.43082633692814</v>
      </c>
    </row>
    <row r="8" ht="17.65" customHeight="1" spans="1:6">
      <c r="A8" s="13" t="s">
        <v>13</v>
      </c>
      <c r="B8" s="14">
        <v>3224</v>
      </c>
      <c r="C8" s="15">
        <f>B8/B28*100</f>
        <v>1.88756571937097</v>
      </c>
      <c r="D8" s="13" t="s">
        <v>14</v>
      </c>
      <c r="E8" s="14">
        <v>25585</v>
      </c>
      <c r="F8" s="15">
        <f>E8/E28*100</f>
        <v>14.979332794698</v>
      </c>
    </row>
    <row r="9" ht="17.65" customHeight="1" spans="1:6">
      <c r="A9" s="13" t="s">
        <v>15</v>
      </c>
      <c r="B9" s="14">
        <v>2945</v>
      </c>
      <c r="C9" s="15">
        <f>B9/B28*100</f>
        <v>1.72421868596386</v>
      </c>
      <c r="D9" s="13" t="s">
        <v>16</v>
      </c>
      <c r="E9" s="14">
        <v>2526</v>
      </c>
      <c r="F9" s="15">
        <f>E9/E28*100</f>
        <v>1.4789053992342</v>
      </c>
    </row>
    <row r="10" ht="17.65" customHeight="1" spans="1:6">
      <c r="A10" s="13" t="s">
        <v>17</v>
      </c>
      <c r="B10" s="14">
        <v>1584</v>
      </c>
      <c r="C10" s="15">
        <f>B10/B28*100</f>
        <v>0.927389609020972</v>
      </c>
      <c r="D10" s="13" t="s">
        <v>18</v>
      </c>
      <c r="E10" s="14">
        <v>4520</v>
      </c>
      <c r="F10" s="15">
        <f>E10/E28*100</f>
        <v>2.64633903584267</v>
      </c>
    </row>
    <row r="11" ht="17.65" customHeight="1" spans="1:6">
      <c r="A11" s="13" t="s">
        <v>19</v>
      </c>
      <c r="B11" s="14">
        <v>5208</v>
      </c>
      <c r="C11" s="15">
        <f>B11/B28*100</f>
        <v>3.04914462359926</v>
      </c>
      <c r="D11" s="13" t="s">
        <v>20</v>
      </c>
      <c r="E11" s="14">
        <v>25873</v>
      </c>
      <c r="F11" s="15">
        <f>E11/E28*100</f>
        <v>15.1479490872472</v>
      </c>
    </row>
    <row r="12" ht="17.65" customHeight="1" spans="1:6">
      <c r="A12" s="13" t="s">
        <v>21</v>
      </c>
      <c r="B12" s="14">
        <v>9081</v>
      </c>
      <c r="C12" s="15">
        <f>B12/B28*100</f>
        <v>5.31668247444409</v>
      </c>
      <c r="D12" s="13" t="s">
        <v>22</v>
      </c>
      <c r="E12" s="14">
        <v>12210</v>
      </c>
      <c r="F12" s="15">
        <f>E12/E28*100</f>
        <v>7.14862823620332</v>
      </c>
    </row>
    <row r="13" ht="17.65" customHeight="1" spans="1:6">
      <c r="A13" s="13" t="s">
        <v>23</v>
      </c>
      <c r="B13" s="14">
        <v>5750</v>
      </c>
      <c r="C13" s="15">
        <f>B13/B28*100</f>
        <v>3.36647111860517</v>
      </c>
      <c r="D13" s="13" t="s">
        <v>24</v>
      </c>
      <c r="E13" s="14">
        <v>990</v>
      </c>
      <c r="F13" s="15">
        <f>E13/E28*100</f>
        <v>0.579618505638107</v>
      </c>
    </row>
    <row r="14" ht="17.65" customHeight="1" spans="1:6">
      <c r="A14" s="13" t="s">
        <v>25</v>
      </c>
      <c r="B14" s="14">
        <v>5066</v>
      </c>
      <c r="C14" s="15">
        <f>B14/B28*100</f>
        <v>2.96600742380066</v>
      </c>
      <c r="D14" s="13" t="s">
        <v>26</v>
      </c>
      <c r="E14" s="14">
        <v>14728</v>
      </c>
      <c r="F14" s="15">
        <f>E14/E28*100</f>
        <v>8.62284984953338</v>
      </c>
    </row>
    <row r="15" ht="17.65" customHeight="1" spans="1:6">
      <c r="A15" s="16" t="s">
        <v>27</v>
      </c>
      <c r="B15" s="14">
        <v>13892</v>
      </c>
      <c r="C15" s="15">
        <f>B15/B28*100</f>
        <v>8.13339422255009</v>
      </c>
      <c r="D15" s="13" t="s">
        <v>28</v>
      </c>
      <c r="E15" s="14">
        <f>15722+1600</f>
        <v>17322</v>
      </c>
      <c r="F15" s="15">
        <f>E15/E28*100</f>
        <v>10.1415674289528</v>
      </c>
    </row>
    <row r="16" ht="17.65" customHeight="1" spans="1:6">
      <c r="A16" s="16" t="s">
        <v>29</v>
      </c>
      <c r="B16" s="14">
        <v>3706</v>
      </c>
      <c r="C16" s="15">
        <f>B16/B28*100</f>
        <v>2.16976382009578</v>
      </c>
      <c r="D16" s="13" t="s">
        <v>30</v>
      </c>
      <c r="E16" s="14">
        <v>1397</v>
      </c>
      <c r="F16" s="15">
        <f>E16/E28*100</f>
        <v>0.817906113511551</v>
      </c>
    </row>
    <row r="17" ht="17.65" customHeight="1" spans="1:6">
      <c r="A17" s="13" t="s">
        <v>31</v>
      </c>
      <c r="B17" s="14">
        <v>190</v>
      </c>
      <c r="C17" s="15">
        <f>B17/B28*100</f>
        <v>0.111239915223475</v>
      </c>
      <c r="D17" s="13" t="s">
        <v>32</v>
      </c>
      <c r="E17" s="14">
        <v>6781</v>
      </c>
      <c r="F17" s="15">
        <f>E17/E28*100</f>
        <v>3.97009402700203</v>
      </c>
    </row>
    <row r="18" ht="17.65" customHeight="1" spans="1:6">
      <c r="A18" s="10" t="s">
        <v>33</v>
      </c>
      <c r="B18" s="11">
        <f>SUM(B19:B25)</f>
        <v>83344</v>
      </c>
      <c r="C18" s="12">
        <f>B18/B28*100</f>
        <v>48.7956815493964</v>
      </c>
      <c r="D18" s="13" t="s">
        <v>34</v>
      </c>
      <c r="E18" s="14">
        <v>1368</v>
      </c>
      <c r="F18" s="15">
        <f>E18/E28*100</f>
        <v>0.800927389609021</v>
      </c>
    </row>
    <row r="19" ht="17.65" customHeight="1" spans="1:6">
      <c r="A19" s="13" t="s">
        <v>35</v>
      </c>
      <c r="B19" s="14">
        <f>2961+134</f>
        <v>3095</v>
      </c>
      <c r="C19" s="15">
        <f>B19/B28*100</f>
        <v>1.81203967166661</v>
      </c>
      <c r="D19" s="13" t="s">
        <v>36</v>
      </c>
      <c r="E19" s="17">
        <v>1182</v>
      </c>
      <c r="F19" s="15">
        <f>E19/E28*100</f>
        <v>0.692029367337619</v>
      </c>
    </row>
    <row r="20" ht="17.65" customHeight="1" spans="1:6">
      <c r="A20" s="18" t="s">
        <v>37</v>
      </c>
      <c r="B20" s="17">
        <f>178+473</f>
        <v>651</v>
      </c>
      <c r="C20" s="15">
        <f>B20/B28*100</f>
        <v>0.381143077949907</v>
      </c>
      <c r="D20" s="13" t="s">
        <v>38</v>
      </c>
      <c r="E20" s="14">
        <v>4559</v>
      </c>
      <c r="F20" s="15">
        <f>E20/E28*100</f>
        <v>2.66917249212538</v>
      </c>
    </row>
    <row r="21" ht="17.65" customHeight="1" spans="1:6">
      <c r="A21" s="13" t="s">
        <v>39</v>
      </c>
      <c r="B21" s="14">
        <v>913</v>
      </c>
      <c r="C21" s="15">
        <f>B21/B28*100</f>
        <v>0.534537066310699</v>
      </c>
      <c r="D21" s="13" t="s">
        <v>40</v>
      </c>
      <c r="E21" s="14">
        <v>911</v>
      </c>
      <c r="F21" s="15">
        <f>E21/E28*100</f>
        <v>0.533366119834662</v>
      </c>
    </row>
    <row r="22" ht="17.65" customHeight="1" spans="1:6">
      <c r="A22" s="13" t="s">
        <v>41</v>
      </c>
      <c r="B22" s="14">
        <f>59358+57</f>
        <v>59415</v>
      </c>
      <c r="C22" s="15">
        <f>B22/B28*100</f>
        <v>34.7858924368567</v>
      </c>
      <c r="D22" s="13" t="s">
        <v>42</v>
      </c>
      <c r="E22" s="14">
        <v>3000</v>
      </c>
      <c r="F22" s="15">
        <f>E22/E28*100</f>
        <v>1.75641971405487</v>
      </c>
    </row>
    <row r="23" ht="17.65" customHeight="1" spans="1:6">
      <c r="A23" s="18" t="s">
        <v>43</v>
      </c>
      <c r="B23" s="14">
        <v>13270</v>
      </c>
      <c r="C23" s="15">
        <f>B23/B28*100</f>
        <v>7.76922986850271</v>
      </c>
      <c r="D23" s="13" t="s">
        <v>44</v>
      </c>
      <c r="E23" s="14">
        <v>2000</v>
      </c>
      <c r="F23" s="15">
        <f>E23/E28*100</f>
        <v>1.17094647603658</v>
      </c>
    </row>
    <row r="24" ht="17.65" customHeight="1" spans="1:6">
      <c r="A24" s="18" t="s">
        <v>45</v>
      </c>
      <c r="B24" s="14">
        <v>3134</v>
      </c>
      <c r="C24" s="15">
        <f>B24/B28*100-0.01</f>
        <v>1.82487312794932</v>
      </c>
      <c r="D24" s="13" t="s">
        <v>46</v>
      </c>
      <c r="E24" s="14">
        <f>11723-20-1400</f>
        <v>10303</v>
      </c>
      <c r="F24" s="15">
        <f>E24/E28*100</f>
        <v>6.03213077130244</v>
      </c>
    </row>
    <row r="25" ht="17.65" customHeight="1" spans="1:6">
      <c r="A25" s="19" t="s">
        <v>47</v>
      </c>
      <c r="B25" s="14">
        <v>2866</v>
      </c>
      <c r="C25" s="15">
        <f>B25/B28*100</f>
        <v>1.67796630016042</v>
      </c>
      <c r="D25" s="13" t="s">
        <v>48</v>
      </c>
      <c r="E25" s="14">
        <v>169</v>
      </c>
      <c r="F25" s="15">
        <f>E25/E28*100</f>
        <v>0.098944977225091</v>
      </c>
    </row>
    <row r="26" ht="17.65" customHeight="1" spans="1:6">
      <c r="A26" s="10" t="s">
        <v>49</v>
      </c>
      <c r="B26" s="11">
        <v>3600</v>
      </c>
      <c r="C26" s="12">
        <f>B26/B28*100</f>
        <v>2.10770365686584</v>
      </c>
      <c r="D26" s="13"/>
      <c r="E26" s="14"/>
      <c r="F26" s="15"/>
    </row>
    <row r="27" ht="17.65" customHeight="1" spans="1:6">
      <c r="A27" s="10" t="s">
        <v>50</v>
      </c>
      <c r="B27" s="11">
        <v>939</v>
      </c>
      <c r="C27" s="12">
        <f>B27/B28*100</f>
        <v>0.549759370499174</v>
      </c>
      <c r="D27" s="13"/>
      <c r="E27" s="11"/>
      <c r="F27" s="12"/>
    </row>
    <row r="28" ht="17.65" customHeight="1" spans="1:6">
      <c r="A28" s="20" t="s">
        <v>51</v>
      </c>
      <c r="B28" s="11">
        <f>B5+B18+B26-B27</f>
        <v>170802</v>
      </c>
      <c r="C28" s="12">
        <f>B28/B28*100</f>
        <v>100</v>
      </c>
      <c r="D28" s="20" t="s">
        <v>52</v>
      </c>
      <c r="E28" s="11">
        <f>SUM(E5:E27)</f>
        <v>170802</v>
      </c>
      <c r="F28" s="12">
        <f>SUM(F5:F27)</f>
        <v>100</v>
      </c>
    </row>
    <row r="29" ht="18.6" customHeight="1" spans="7:7">
      <c r="G29" s="1"/>
    </row>
  </sheetData>
  <mergeCells count="1">
    <mergeCell ref="A2:F2"/>
  </mergeCells>
  <printOptions horizontalCentered="1" verticalCentered="1"/>
  <pageMargins left="1.13958333333333" right="0.789583333333333" top="0.469444444444444" bottom="0.629861111111111" header="0.239583333333333" footer="0.239583333333333"/>
  <pageSetup paperSize="9" scale="96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表四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dcterms:created xsi:type="dcterms:W3CDTF">2016-11-24T01:15:41Z</dcterms:created>
  <dcterms:modified xsi:type="dcterms:W3CDTF">2016-11-24T01:17:25Z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