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184" windowHeight="7788"/>
  </bookViews>
  <sheets>
    <sheet name="表八" sheetId="1" r:id="rId1"/>
  </sheets>
  <definedNames>
    <definedName name="_xlnm.Print_Area" localSheetId="0">表八!$A$1:$J$23</definedName>
  </definedNames>
  <calcPr calcId="114210"/>
</workbook>
</file>

<file path=xl/calcChain.xml><?xml version="1.0" encoding="utf-8"?>
<calcChain xmlns="http://schemas.openxmlformats.org/spreadsheetml/2006/main">
  <c r="H5" i="1"/>
  <c r="H23"/>
  <c r="H26"/>
  <c r="G26"/>
  <c r="I5"/>
  <c r="I23"/>
  <c r="J23"/>
  <c r="G23"/>
  <c r="E23"/>
  <c r="D23"/>
  <c r="C23"/>
  <c r="B23"/>
  <c r="I22"/>
  <c r="I21"/>
  <c r="H21"/>
  <c r="I20"/>
  <c r="I19"/>
  <c r="H19"/>
  <c r="I18"/>
  <c r="I17"/>
  <c r="J16"/>
  <c r="I16"/>
  <c r="H16"/>
  <c r="I15"/>
  <c r="I12"/>
  <c r="J11"/>
  <c r="I11"/>
  <c r="I10"/>
  <c r="E10"/>
  <c r="D10"/>
  <c r="C10"/>
  <c r="I9"/>
  <c r="E9"/>
  <c r="D9"/>
  <c r="C9"/>
  <c r="I8"/>
  <c r="E8"/>
  <c r="D8"/>
  <c r="C8"/>
  <c r="I7"/>
  <c r="D7"/>
  <c r="C7"/>
  <c r="I6"/>
  <c r="J6"/>
  <c r="E6"/>
  <c r="D6"/>
  <c r="C6"/>
  <c r="J5"/>
  <c r="D5"/>
  <c r="C5"/>
</calcChain>
</file>

<file path=xl/sharedStrings.xml><?xml version="1.0" encoding="utf-8"?>
<sst xmlns="http://schemas.openxmlformats.org/spreadsheetml/2006/main" count="39" uniqueCount="35">
  <si>
    <t>表八</t>
  </si>
  <si>
    <t>2017年市级政府性基金收支预算表</t>
  </si>
  <si>
    <t>单位：万元</t>
  </si>
  <si>
    <t>收入科目</t>
  </si>
  <si>
    <t>2016年
预算数</t>
  </si>
  <si>
    <t>2017年
建议数</t>
  </si>
  <si>
    <t>比上年
预算
增加额</t>
  </si>
  <si>
    <t>增长%</t>
  </si>
  <si>
    <t>支出科目</t>
  </si>
  <si>
    <t>新型墙体材料专项基金收入</t>
  </si>
  <si>
    <t>城乡社区支出</t>
  </si>
  <si>
    <t>国有土地使用权出让收入</t>
  </si>
  <si>
    <t xml:space="preserve">    国有土地使用权出让收入及对应专项债务收入安排的支出</t>
  </si>
  <si>
    <t>城市基础设施配套费收入</t>
  </si>
  <si>
    <t xml:space="preserve">    农业土地开发资金支出</t>
  </si>
  <si>
    <t>车辆通行费</t>
  </si>
  <si>
    <t xml:space="preserve">    新增建设用地有偿使用费安排的支出</t>
  </si>
  <si>
    <t>彩票发行机构和彩票销售机构的业务费用</t>
  </si>
  <si>
    <t xml:space="preserve">    城市基础设施配套费及对应专项债务收入安排的支出</t>
  </si>
  <si>
    <t>其他政府性基金收入</t>
  </si>
  <si>
    <t>农林水支出</t>
  </si>
  <si>
    <t>交通运输支出</t>
  </si>
  <si>
    <t xml:space="preserve">    车辆通行费及对应专项债务收主安排的支出</t>
  </si>
  <si>
    <t>资源勘探电力信息等支出</t>
  </si>
  <si>
    <t xml:space="preserve">    新型墙体材料专项基金及对应专项债务收入安排的支出</t>
  </si>
  <si>
    <t>商业服务业等支出</t>
  </si>
  <si>
    <t>其他支出</t>
  </si>
  <si>
    <t xml:space="preserve">    其他政府性基金及对应专项债务收入安排的支出</t>
  </si>
  <si>
    <t xml:space="preserve">    彩票销售机构的业务费支出</t>
  </si>
  <si>
    <t>债务付息支出</t>
  </si>
  <si>
    <t xml:space="preserve">    地方政府专项债务付息支出</t>
  </si>
  <si>
    <t>债务发行费支出</t>
  </si>
  <si>
    <t xml:space="preserve">    地方政府专项债务发行费用支出</t>
  </si>
  <si>
    <t>收入合计</t>
  </si>
  <si>
    <t>支出合计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</si>
</sst>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0">
    <font>
      <sz val="12"/>
      <name val="宋体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b/>
      <sz val="20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宋体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3">
    <xf numFmtId="0" fontId="0" fillId="0" borderId="0" xfId="0">
      <alignment vertical="center"/>
    </xf>
    <xf numFmtId="0" fontId="0" fillId="0" borderId="0" xfId="2" applyFont="1" applyAlignment="1">
      <alignment vertical="center"/>
    </xf>
    <xf numFmtId="0" fontId="8" fillId="2" borderId="0" xfId="2" applyFill="1" applyAlignment="1">
      <alignment vertical="center"/>
    </xf>
    <xf numFmtId="0" fontId="8" fillId="0" borderId="0" xfId="2" applyAlignment="1">
      <alignment vertical="center"/>
    </xf>
    <xf numFmtId="0" fontId="1" fillId="2" borderId="0" xfId="2" applyFont="1" applyFill="1" applyAlignment="1">
      <alignment vertical="center"/>
    </xf>
    <xf numFmtId="31" fontId="4" fillId="0" borderId="0" xfId="0" applyNumberFormat="1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horizontal="right" vertical="center"/>
    </xf>
    <xf numFmtId="176" fontId="7" fillId="0" borderId="1" xfId="0" applyNumberFormat="1" applyFont="1" applyBorder="1" applyAlignment="1" applyProtection="1">
      <alignment horizontal="right" vertical="center"/>
    </xf>
    <xf numFmtId="177" fontId="7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2" borderId="1" xfId="2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76" fontId="8" fillId="2" borderId="0" xfId="2" applyNumberFormat="1" applyFill="1" applyAlignment="1">
      <alignment vertical="center"/>
    </xf>
    <xf numFmtId="0" fontId="0" fillId="2" borderId="0" xfId="2" applyFont="1" applyFill="1" applyAlignment="1">
      <alignment vertical="center"/>
    </xf>
    <xf numFmtId="0" fontId="2" fillId="2" borderId="0" xfId="2" applyNumberFormat="1" applyFont="1" applyFill="1" applyAlignment="1" applyProtection="1">
      <alignment horizontal="center" vertical="center"/>
    </xf>
    <xf numFmtId="0" fontId="3" fillId="2" borderId="0" xfId="2" applyNumberFormat="1" applyFont="1" applyFill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3">
    <cellStyle name="常规" xfId="0" builtinId="0"/>
    <cellStyle name="常规_2002年凉州区全区财政预算内总决算报表（凉州）" xfId="1"/>
    <cellStyle name="常规_武威市本级2010年度财政总决算简表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29"/>
  <sheetViews>
    <sheetView showZeros="0" tabSelected="1" topLeftCell="C1" workbookViewId="0">
      <selection activeCell="G9" sqref="G9"/>
    </sheetView>
  </sheetViews>
  <sheetFormatPr defaultColWidth="9.09765625" defaultRowHeight="15.6"/>
  <cols>
    <col min="1" max="1" width="37.5" style="2" customWidth="1"/>
    <col min="2" max="5" width="8.69921875" style="2" customWidth="1"/>
    <col min="6" max="6" width="39" style="2" customWidth="1"/>
    <col min="7" max="10" width="8.69921875" style="2" customWidth="1"/>
    <col min="11" max="249" width="9.09765625" style="2" customWidth="1"/>
    <col min="250" max="16384" width="9.09765625" style="3"/>
  </cols>
  <sheetData>
    <row r="1" spans="1:249">
      <c r="A1" s="4" t="s">
        <v>0</v>
      </c>
    </row>
    <row r="2" spans="1:249" ht="30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249" ht="21" customHeight="1">
      <c r="A3" s="5"/>
      <c r="B3" s="5"/>
      <c r="C3" s="5"/>
      <c r="D3" s="5"/>
      <c r="E3" s="5"/>
      <c r="F3" s="5"/>
      <c r="G3" s="5"/>
      <c r="I3" s="22" t="s">
        <v>2</v>
      </c>
      <c r="J3" s="22"/>
    </row>
    <row r="4" spans="1:249" s="1" customFormat="1" ht="55.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4</v>
      </c>
      <c r="H4" s="6" t="s">
        <v>5</v>
      </c>
      <c r="I4" s="7" t="s">
        <v>6</v>
      </c>
      <c r="J4" s="7" t="s">
        <v>7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</row>
    <row r="5" spans="1:249" ht="22.5" customHeight="1">
      <c r="A5" s="8" t="s">
        <v>9</v>
      </c>
      <c r="B5" s="9"/>
      <c r="C5" s="9">
        <f>B5*2</f>
        <v>0</v>
      </c>
      <c r="D5" s="9">
        <f t="shared" ref="D5:D10" si="0">C5-B5</f>
        <v>0</v>
      </c>
      <c r="E5" s="10"/>
      <c r="F5" s="8" t="s">
        <v>10</v>
      </c>
      <c r="G5" s="11">
        <v>9704</v>
      </c>
      <c r="H5" s="11">
        <f>SUM(H6:H9)</f>
        <v>10402</v>
      </c>
      <c r="I5" s="11">
        <f t="shared" ref="I5:I12" si="1">H5-G5</f>
        <v>698</v>
      </c>
      <c r="J5" s="12">
        <f>I5/G5*100</f>
        <v>7.1929101401483928</v>
      </c>
    </row>
    <row r="6" spans="1:249" ht="30.75" customHeight="1">
      <c r="A6" s="8" t="s">
        <v>11</v>
      </c>
      <c r="B6" s="11">
        <v>10000</v>
      </c>
      <c r="C6" s="11">
        <f>B6*1.1</f>
        <v>11000</v>
      </c>
      <c r="D6" s="11">
        <f t="shared" si="0"/>
        <v>1000</v>
      </c>
      <c r="E6" s="12">
        <f>D6/B6*100</f>
        <v>10</v>
      </c>
      <c r="F6" s="13" t="s">
        <v>12</v>
      </c>
      <c r="G6" s="9">
        <v>9704</v>
      </c>
      <c r="H6" s="9">
        <v>10402</v>
      </c>
      <c r="I6" s="9">
        <f t="shared" si="1"/>
        <v>698</v>
      </c>
      <c r="J6" s="10">
        <f>I6/G6*100</f>
        <v>7.1929101401483928</v>
      </c>
    </row>
    <row r="7" spans="1:249" ht="22.5" customHeight="1">
      <c r="A7" s="8" t="s">
        <v>13</v>
      </c>
      <c r="B7" s="11"/>
      <c r="C7" s="11">
        <f>B7*1.11</f>
        <v>0</v>
      </c>
      <c r="D7" s="11">
        <f t="shared" si="0"/>
        <v>0</v>
      </c>
      <c r="E7" s="12"/>
      <c r="F7" s="14" t="s">
        <v>14</v>
      </c>
      <c r="G7" s="9"/>
      <c r="H7" s="9"/>
      <c r="I7" s="9">
        <f t="shared" si="1"/>
        <v>0</v>
      </c>
      <c r="J7" s="10"/>
    </row>
    <row r="8" spans="1:249" ht="22.5" customHeight="1">
      <c r="A8" s="8" t="s">
        <v>15</v>
      </c>
      <c r="B8" s="11">
        <v>3000</v>
      </c>
      <c r="C8" s="11">
        <f>B8*1.1</f>
        <v>3300</v>
      </c>
      <c r="D8" s="11">
        <f t="shared" si="0"/>
        <v>300</v>
      </c>
      <c r="E8" s="12">
        <f>D8/B8*100</f>
        <v>10</v>
      </c>
      <c r="F8" s="14" t="s">
        <v>16</v>
      </c>
      <c r="G8" s="9"/>
      <c r="H8" s="9"/>
      <c r="I8" s="9">
        <f t="shared" si="1"/>
        <v>0</v>
      </c>
      <c r="J8" s="10"/>
    </row>
    <row r="9" spans="1:249" ht="31.5" customHeight="1">
      <c r="A9" s="15" t="s">
        <v>17</v>
      </c>
      <c r="B9" s="11">
        <v>200</v>
      </c>
      <c r="C9" s="11">
        <f>B9*1.1</f>
        <v>220</v>
      </c>
      <c r="D9" s="11">
        <f t="shared" si="0"/>
        <v>20</v>
      </c>
      <c r="E9" s="12">
        <f>D9/B9*100</f>
        <v>10</v>
      </c>
      <c r="F9" s="13" t="s">
        <v>18</v>
      </c>
      <c r="G9" s="9"/>
      <c r="H9" s="9"/>
      <c r="I9" s="9">
        <f t="shared" si="1"/>
        <v>0</v>
      </c>
      <c r="J9" s="10"/>
    </row>
    <row r="10" spans="1:249" ht="22.5" customHeight="1">
      <c r="A10" s="8" t="s">
        <v>19</v>
      </c>
      <c r="B10" s="11">
        <v>242</v>
      </c>
      <c r="C10" s="11">
        <f>B10*1.09</f>
        <v>263.77999999999997</v>
      </c>
      <c r="D10" s="11">
        <f t="shared" si="0"/>
        <v>21.78</v>
      </c>
      <c r="E10" s="12">
        <f>D10/B10*100</f>
        <v>9.0000000000000107</v>
      </c>
      <c r="F10" s="8" t="s">
        <v>20</v>
      </c>
      <c r="G10" s="9"/>
      <c r="H10" s="9"/>
      <c r="I10" s="9">
        <f t="shared" si="1"/>
        <v>0</v>
      </c>
      <c r="J10" s="10"/>
    </row>
    <row r="11" spans="1:249" ht="22.5" customHeight="1">
      <c r="A11" s="8"/>
      <c r="B11" s="9"/>
      <c r="C11" s="9"/>
      <c r="D11" s="9"/>
      <c r="E11" s="10"/>
      <c r="F11" s="8" t="s">
        <v>21</v>
      </c>
      <c r="G11" s="11">
        <v>3000</v>
      </c>
      <c r="H11" s="11">
        <v>3300</v>
      </c>
      <c r="I11" s="11">
        <f t="shared" si="1"/>
        <v>300</v>
      </c>
      <c r="J11" s="12">
        <f>I11/G11*100</f>
        <v>10</v>
      </c>
    </row>
    <row r="12" spans="1:249" ht="33" customHeight="1">
      <c r="A12" s="16"/>
      <c r="B12" s="9"/>
      <c r="C12" s="9"/>
      <c r="D12" s="9"/>
      <c r="E12" s="10"/>
      <c r="F12" s="13" t="s">
        <v>22</v>
      </c>
      <c r="G12" s="9"/>
      <c r="H12" s="9"/>
      <c r="I12" s="9">
        <f t="shared" si="1"/>
        <v>0</v>
      </c>
      <c r="J12" s="10"/>
    </row>
    <row r="13" spans="1:249" ht="22.5" customHeight="1">
      <c r="A13" s="16"/>
      <c r="B13" s="9"/>
      <c r="C13" s="9"/>
      <c r="D13" s="9"/>
      <c r="E13" s="10"/>
      <c r="F13" s="8" t="s">
        <v>23</v>
      </c>
      <c r="G13" s="9"/>
      <c r="H13" s="9"/>
      <c r="I13" s="9"/>
      <c r="J13" s="10"/>
    </row>
    <row r="14" spans="1:249" ht="34.5" customHeight="1">
      <c r="A14" s="16"/>
      <c r="B14" s="9"/>
      <c r="C14" s="9"/>
      <c r="D14" s="9"/>
      <c r="E14" s="10"/>
      <c r="F14" s="13" t="s">
        <v>24</v>
      </c>
      <c r="G14" s="9"/>
      <c r="H14" s="9"/>
      <c r="I14" s="9"/>
      <c r="J14" s="10"/>
    </row>
    <row r="15" spans="1:249" ht="22.5" customHeight="1">
      <c r="A15" s="14"/>
      <c r="B15" s="9"/>
      <c r="C15" s="9"/>
      <c r="D15" s="9"/>
      <c r="E15" s="10"/>
      <c r="F15" s="8" t="s">
        <v>25</v>
      </c>
      <c r="G15" s="9"/>
      <c r="H15" s="9"/>
      <c r="I15" s="9">
        <f t="shared" ref="I15:I22" si="2">H15-G15</f>
        <v>0</v>
      </c>
      <c r="J15" s="10"/>
    </row>
    <row r="16" spans="1:249" ht="22.5" customHeight="1">
      <c r="A16" s="14"/>
      <c r="B16" s="9"/>
      <c r="C16" s="9"/>
      <c r="D16" s="9"/>
      <c r="E16" s="10"/>
      <c r="F16" s="8" t="s">
        <v>26</v>
      </c>
      <c r="G16" s="11">
        <v>738</v>
      </c>
      <c r="H16" s="11">
        <f>SUM(H17:H18)</f>
        <v>462</v>
      </c>
      <c r="I16" s="11">
        <f t="shared" si="2"/>
        <v>-276</v>
      </c>
      <c r="J16" s="12">
        <f>I16/G16*100</f>
        <v>-37.398373983739802</v>
      </c>
    </row>
    <row r="17" spans="1:10" ht="33.75" customHeight="1">
      <c r="A17" s="14"/>
      <c r="B17" s="9"/>
      <c r="C17" s="9"/>
      <c r="D17" s="9"/>
      <c r="E17" s="10"/>
      <c r="F17" s="13" t="s">
        <v>27</v>
      </c>
      <c r="G17" s="9"/>
      <c r="H17" s="9">
        <v>242</v>
      </c>
      <c r="I17" s="9">
        <f t="shared" si="2"/>
        <v>242</v>
      </c>
      <c r="J17" s="10"/>
    </row>
    <row r="18" spans="1:10" ht="22.5" customHeight="1">
      <c r="A18" s="14"/>
      <c r="B18" s="9"/>
      <c r="C18" s="9"/>
      <c r="D18" s="9"/>
      <c r="E18" s="10"/>
      <c r="F18" s="13" t="s">
        <v>28</v>
      </c>
      <c r="G18" s="9"/>
      <c r="H18" s="9">
        <v>220</v>
      </c>
      <c r="I18" s="9">
        <f t="shared" si="2"/>
        <v>220</v>
      </c>
      <c r="J18" s="10"/>
    </row>
    <row r="19" spans="1:10" ht="22.5" customHeight="1">
      <c r="A19" s="14"/>
      <c r="B19" s="9"/>
      <c r="C19" s="9"/>
      <c r="D19" s="9"/>
      <c r="E19" s="10"/>
      <c r="F19" s="8" t="s">
        <v>29</v>
      </c>
      <c r="G19" s="11"/>
      <c r="H19" s="11">
        <f>H20</f>
        <v>20</v>
      </c>
      <c r="I19" s="11">
        <f t="shared" si="2"/>
        <v>20</v>
      </c>
      <c r="J19" s="12"/>
    </row>
    <row r="20" spans="1:10" ht="22.5" customHeight="1">
      <c r="A20" s="14"/>
      <c r="B20" s="9"/>
      <c r="C20" s="9"/>
      <c r="D20" s="9"/>
      <c r="E20" s="10"/>
      <c r="F20" s="13" t="s">
        <v>30</v>
      </c>
      <c r="G20" s="9"/>
      <c r="H20" s="9">
        <v>20</v>
      </c>
      <c r="I20" s="9">
        <f t="shared" si="2"/>
        <v>20</v>
      </c>
      <c r="J20" s="10"/>
    </row>
    <row r="21" spans="1:10" ht="22.5" customHeight="1">
      <c r="A21" s="14"/>
      <c r="B21" s="9"/>
      <c r="C21" s="9"/>
      <c r="D21" s="9"/>
      <c r="E21" s="10"/>
      <c r="F21" s="8" t="s">
        <v>31</v>
      </c>
      <c r="G21" s="11"/>
      <c r="H21" s="11">
        <f>H22</f>
        <v>600</v>
      </c>
      <c r="I21" s="11">
        <f t="shared" si="2"/>
        <v>600</v>
      </c>
      <c r="J21" s="12"/>
    </row>
    <row r="22" spans="1:10" ht="22.5" customHeight="1">
      <c r="A22" s="14"/>
      <c r="B22" s="9"/>
      <c r="C22" s="9"/>
      <c r="D22" s="9"/>
      <c r="E22" s="10"/>
      <c r="F22" s="13" t="s">
        <v>32</v>
      </c>
      <c r="G22" s="9"/>
      <c r="H22" s="9">
        <v>600</v>
      </c>
      <c r="I22" s="9">
        <f t="shared" si="2"/>
        <v>600</v>
      </c>
      <c r="J22" s="10"/>
    </row>
    <row r="23" spans="1:10" ht="22.5" customHeight="1">
      <c r="A23" s="17" t="s">
        <v>33</v>
      </c>
      <c r="B23" s="11">
        <f>SUM(B5:B18)</f>
        <v>13442</v>
      </c>
      <c r="C23" s="11">
        <f>SUM(C5:C18)</f>
        <v>14783.78</v>
      </c>
      <c r="D23" s="11">
        <f>C23-B23</f>
        <v>1341.78</v>
      </c>
      <c r="E23" s="12">
        <f>D23/B23*100</f>
        <v>9.9819967266775809</v>
      </c>
      <c r="F23" s="17" t="s">
        <v>34</v>
      </c>
      <c r="G23" s="11">
        <f>G5+G10+G11+G13+G16+G15+G19+G21</f>
        <v>13442</v>
      </c>
      <c r="H23" s="11">
        <f>H5+H10+H11+H13+H16+H15+H19+H21</f>
        <v>14784</v>
      </c>
      <c r="I23" s="11">
        <f>I5+I10+I11+I13+I16+I15+I19+I21</f>
        <v>1342</v>
      </c>
      <c r="J23" s="12">
        <f>I23/G23*100</f>
        <v>9.9836333878887071</v>
      </c>
    </row>
    <row r="24" spans="1:10" ht="17.100000000000001" customHeight="1">
      <c r="C24" s="18"/>
      <c r="E24" s="4"/>
    </row>
    <row r="25" spans="1:10" ht="17.100000000000001" customHeight="1">
      <c r="B25" s="18"/>
      <c r="G25" s="18"/>
      <c r="H25" s="18"/>
      <c r="I25" s="18"/>
    </row>
    <row r="26" spans="1:10" ht="17.100000000000001" customHeight="1">
      <c r="C26" s="18"/>
      <c r="G26" s="18">
        <f>B23-G23</f>
        <v>0</v>
      </c>
      <c r="H26" s="18">
        <f>C23-H23</f>
        <v>-0.21999999999934516</v>
      </c>
    </row>
    <row r="27" spans="1:10" ht="17.100000000000001" customHeight="1">
      <c r="B27" s="18"/>
      <c r="G27" s="18"/>
      <c r="H27" s="18"/>
    </row>
    <row r="28" spans="1:10" ht="17.100000000000001" customHeight="1"/>
    <row r="29" spans="1:10" ht="17.100000000000001" customHeight="1"/>
  </sheetData>
  <mergeCells count="2">
    <mergeCell ref="A2:J2"/>
    <mergeCell ref="I3:J3"/>
  </mergeCells>
  <phoneticPr fontId="9" type="noConversion"/>
  <printOptions horizontalCentered="1" verticalCentered="1"/>
  <pageMargins left="0.55069444444444404" right="0.55069444444444404" top="0.86597222222222203" bottom="0.78680555555555598" header="0.35416666666666702" footer="0.35416666666666702"/>
  <pageSetup paperSize="9" scale="84" fitToWidth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表八</vt:lpstr>
      <vt:lpstr>表八!Print_Area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2017-01-05T03:06:28Z</cp:lastPrinted>
  <dcterms:created xsi:type="dcterms:W3CDTF">2016-11-24T01:21:37Z</dcterms:created>
  <dcterms:modified xsi:type="dcterms:W3CDTF">2017-01-05T03:13:34Z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