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4795" windowHeight="11880"/>
  </bookViews>
  <sheets>
    <sheet name="附表8市对县区专项转移支付" sheetId="1" r:id="rId1"/>
  </sheets>
  <definedNames>
    <definedName name="_xlnm.Print_Area" localSheetId="0">附表8市对县区专项转移支付!$A$1:$B$184</definedName>
    <definedName name="_xlnm.Print_Titles" localSheetId="0">附表8市对县区专项转移支付!$5:$5</definedName>
  </definedNames>
  <calcPr calcId="125725" fullCalcOnLoad="1"/>
</workbook>
</file>

<file path=xl/calcChain.xml><?xml version="1.0" encoding="utf-8"?>
<calcChain xmlns="http://schemas.openxmlformats.org/spreadsheetml/2006/main">
  <c r="B172" i="1"/>
  <c r="B171"/>
  <c r="B162"/>
  <c r="B161"/>
  <c r="B159"/>
  <c r="B152"/>
  <c r="B150"/>
  <c r="B145"/>
  <c r="B144"/>
  <c r="B141"/>
  <c r="B139"/>
  <c r="B138"/>
  <c r="B136"/>
  <c r="B135"/>
  <c r="B134"/>
  <c r="B133"/>
  <c r="B121"/>
  <c r="B116"/>
  <c r="B115"/>
  <c r="B110"/>
  <c r="B108"/>
  <c r="B107"/>
  <c r="B104"/>
  <c r="B103"/>
  <c r="B102"/>
  <c r="B101"/>
  <c r="B100"/>
  <c r="B99"/>
  <c r="B97"/>
  <c r="B90"/>
  <c r="B89"/>
  <c r="B87"/>
  <c r="B86"/>
  <c r="B85"/>
  <c r="B84"/>
  <c r="B83"/>
  <c r="B82"/>
  <c r="B76"/>
  <c r="B75"/>
  <c r="B74"/>
  <c r="B71"/>
  <c r="B70"/>
  <c r="B51"/>
  <c r="B50"/>
  <c r="B48"/>
  <c r="B31"/>
  <c r="B20"/>
  <c r="B6"/>
</calcChain>
</file>

<file path=xl/sharedStrings.xml><?xml version="1.0" encoding="utf-8"?>
<sst xmlns="http://schemas.openxmlformats.org/spreadsheetml/2006/main" count="184" uniqueCount="184">
  <si>
    <t>附表8</t>
    <phoneticPr fontId="3" type="noConversion"/>
  </si>
  <si>
    <t>单位：万元</t>
  </si>
  <si>
    <t>项   目</t>
  </si>
  <si>
    <t>决算数</t>
  </si>
  <si>
    <t>一般公共服务支出</t>
  </si>
  <si>
    <t>其中：人大事务</t>
  </si>
  <si>
    <t xml:space="preserve">  政协事务</t>
  </si>
  <si>
    <t xml:space="preserve">  政府办公厅(室)及相关机构事务</t>
  </si>
  <si>
    <t xml:space="preserve">  发展与改革事务</t>
  </si>
  <si>
    <t xml:space="preserve">  统计信息事务</t>
  </si>
  <si>
    <t xml:space="preserve">  财政事务</t>
  </si>
  <si>
    <t xml:space="preserve">  税收事务</t>
  </si>
  <si>
    <t xml:space="preserve">  审计事务</t>
  </si>
  <si>
    <t xml:space="preserve">  海关事务</t>
  </si>
  <si>
    <t xml:space="preserve">  人力资源事务</t>
  </si>
  <si>
    <t xml:space="preserve">  纪检监察事务</t>
  </si>
  <si>
    <t xml:space="preserve">  商贸事务</t>
  </si>
  <si>
    <t xml:space="preserve">  知识产权事务</t>
  </si>
  <si>
    <t xml:space="preserve">  工商行政管理事务</t>
  </si>
  <si>
    <t xml:space="preserve">  质量技术监督与检验检疫事务</t>
  </si>
  <si>
    <t xml:space="preserve">  民族事务</t>
  </si>
  <si>
    <t xml:space="preserve">  宗教事务</t>
  </si>
  <si>
    <t xml:space="preserve">  港澳台侨事务</t>
  </si>
  <si>
    <t xml:space="preserve">  档案事务</t>
  </si>
  <si>
    <t xml:space="preserve">  民主党派及工商联事务</t>
  </si>
  <si>
    <t xml:space="preserve">  群众团体事务</t>
  </si>
  <si>
    <t xml:space="preserve">  党委办公厅(室)及相关机构事务</t>
  </si>
  <si>
    <t xml:space="preserve">  组织事务</t>
  </si>
  <si>
    <t xml:space="preserve">  宣传事务</t>
  </si>
  <si>
    <t xml:space="preserve">  统战事务</t>
  </si>
  <si>
    <t xml:space="preserve">  对外联络事务</t>
  </si>
  <si>
    <t xml:space="preserve">  其他共产党事务支出</t>
  </si>
  <si>
    <t xml:space="preserve">  其他一般公共服务支出</t>
  </si>
  <si>
    <t>公共安全支出</t>
  </si>
  <si>
    <t xml:space="preserve">  其中：武装警察</t>
    <phoneticPr fontId="3" type="noConversion"/>
  </si>
  <si>
    <t xml:space="preserve">  公安</t>
  </si>
  <si>
    <t xml:space="preserve">  国家安全</t>
  </si>
  <si>
    <t xml:space="preserve">  检察</t>
  </si>
  <si>
    <t xml:space="preserve">  法院</t>
  </si>
  <si>
    <t xml:space="preserve">  司法</t>
  </si>
  <si>
    <t xml:space="preserve">  监狱</t>
  </si>
  <si>
    <t xml:space="preserve">  强制隔离戒毒</t>
  </si>
  <si>
    <t xml:space="preserve">  国家保密</t>
  </si>
  <si>
    <t xml:space="preserve">  缉私警察</t>
  </si>
  <si>
    <t xml:space="preserve">  海警</t>
  </si>
  <si>
    <t xml:space="preserve">  其他公共安全支出</t>
  </si>
  <si>
    <t>教育支出</t>
  </si>
  <si>
    <t xml:space="preserve"> 其中： 教育管理事务</t>
    <phoneticPr fontId="3" type="noConversion"/>
  </si>
  <si>
    <t xml:space="preserve">  普通教育</t>
  </si>
  <si>
    <t xml:space="preserve">  职业教育</t>
  </si>
  <si>
    <t xml:space="preserve">  成人教育</t>
  </si>
  <si>
    <t xml:space="preserve">  广播电视教育</t>
  </si>
  <si>
    <t xml:space="preserve">  留学教育</t>
  </si>
  <si>
    <t xml:space="preserve">  特殊教育</t>
  </si>
  <si>
    <t xml:space="preserve">  进修及培训</t>
  </si>
  <si>
    <t xml:space="preserve">  教育费附加安排的支出</t>
  </si>
  <si>
    <t xml:space="preserve">  其他教育支出</t>
  </si>
  <si>
    <t>科学技术支出</t>
  </si>
  <si>
    <t xml:space="preserve">  其中：科学技术管理事务</t>
    <phoneticPr fontId="3" type="noConversion"/>
  </si>
  <si>
    <t xml:space="preserve">  基础研究</t>
  </si>
  <si>
    <t xml:space="preserve">  应用研究</t>
  </si>
  <si>
    <t xml:space="preserve">  技术研究与开发</t>
  </si>
  <si>
    <t xml:space="preserve">  科技条件与服务</t>
  </si>
  <si>
    <t xml:space="preserve">  社会科学</t>
  </si>
  <si>
    <t xml:space="preserve">  科学技术普及</t>
  </si>
  <si>
    <t xml:space="preserve">  科技交流与合作</t>
  </si>
  <si>
    <t xml:space="preserve">  科技重大项目</t>
  </si>
  <si>
    <t xml:space="preserve">  其他科学技术支出</t>
  </si>
  <si>
    <t>文化体育与传媒支出</t>
  </si>
  <si>
    <t xml:space="preserve">  其中：文化</t>
    <phoneticPr fontId="3" type="noConversion"/>
  </si>
  <si>
    <t xml:space="preserve">  文物</t>
  </si>
  <si>
    <t xml:space="preserve">  体育</t>
  </si>
  <si>
    <t xml:space="preserve">  新闻出版广播影视</t>
  </si>
  <si>
    <t xml:space="preserve">  其他文化体育与传媒支出</t>
  </si>
  <si>
    <t>社会保障和就业支出</t>
  </si>
  <si>
    <t xml:space="preserve">  其中：人力资源和社会保障管理事务</t>
    <phoneticPr fontId="3" type="noConversion"/>
  </si>
  <si>
    <t xml:space="preserve">  民政管理事务</t>
  </si>
  <si>
    <t xml:space="preserve">  补充全国社会保障基金</t>
  </si>
  <si>
    <t xml:space="preserve">  行政事业单位离退休</t>
  </si>
  <si>
    <t xml:space="preserve">  企业改革补助</t>
  </si>
  <si>
    <t xml:space="preserve">  就业补助</t>
  </si>
  <si>
    <t xml:space="preserve">  抚恤</t>
  </si>
  <si>
    <t xml:space="preserve">  退役安置</t>
  </si>
  <si>
    <t xml:space="preserve">  社会福利</t>
  </si>
  <si>
    <t xml:space="preserve">  残疾人事业</t>
  </si>
  <si>
    <t xml:space="preserve">  自然灾害生活救助</t>
  </si>
  <si>
    <t xml:space="preserve">  红十字事业</t>
  </si>
  <si>
    <t xml:space="preserve">  最低生活保障</t>
  </si>
  <si>
    <t xml:space="preserve">  临时救助</t>
  </si>
  <si>
    <t xml:space="preserve">  特困人员救助供养</t>
  </si>
  <si>
    <t xml:space="preserve">  补充道路交通事故社会救助基金</t>
  </si>
  <si>
    <t xml:space="preserve">  其他生活救助</t>
  </si>
  <si>
    <t xml:space="preserve">  财政对基本养老保险基金的补助</t>
  </si>
  <si>
    <t xml:space="preserve">  财政对其他社会保险基金的补助</t>
  </si>
  <si>
    <t xml:space="preserve">  其他社会保障和就业支出</t>
  </si>
  <si>
    <t>医疗卫生与计划生育支出</t>
  </si>
  <si>
    <t xml:space="preserve">  其中：医疗卫生与计划生育管理事务</t>
    <phoneticPr fontId="3" type="noConversion"/>
  </si>
  <si>
    <t xml:space="preserve">  公立医院</t>
  </si>
  <si>
    <t xml:space="preserve">  基层医疗卫生机构</t>
  </si>
  <si>
    <t xml:space="preserve">  公共卫生</t>
  </si>
  <si>
    <t xml:space="preserve">  中医药</t>
  </si>
  <si>
    <t xml:space="preserve">  计划生育事务</t>
  </si>
  <si>
    <t xml:space="preserve">  食品和药品监督管理事务</t>
  </si>
  <si>
    <t xml:space="preserve">  行政事业单位医疗</t>
  </si>
  <si>
    <t xml:space="preserve">  财政对基本医疗保险基金的补助</t>
  </si>
  <si>
    <t xml:space="preserve">  医疗救助</t>
  </si>
  <si>
    <t xml:space="preserve">  优抚对象医疗</t>
  </si>
  <si>
    <t xml:space="preserve">  其他医疗卫生与计划生育支出</t>
  </si>
  <si>
    <t>节能环保支出</t>
  </si>
  <si>
    <t xml:space="preserve"> 其中： 环境保护管理事务</t>
    <phoneticPr fontId="3" type="noConversion"/>
  </si>
  <si>
    <t xml:space="preserve">  环境监测与监察</t>
  </si>
  <si>
    <t xml:space="preserve">  污染防治</t>
  </si>
  <si>
    <t xml:space="preserve">  自然生态保护</t>
  </si>
  <si>
    <t xml:space="preserve">  天然林保护</t>
  </si>
  <si>
    <t xml:space="preserve">  退耕还林</t>
  </si>
  <si>
    <t xml:space="preserve">  风沙荒漠治理</t>
  </si>
  <si>
    <t xml:space="preserve">  退牧还草</t>
  </si>
  <si>
    <t xml:space="preserve">  已垦草原退耕还草</t>
  </si>
  <si>
    <t xml:space="preserve">  能源节约利用</t>
  </si>
  <si>
    <t xml:space="preserve">  污染减排</t>
  </si>
  <si>
    <t xml:space="preserve">  可再生能源</t>
  </si>
  <si>
    <t xml:space="preserve">  循环经济</t>
  </si>
  <si>
    <t xml:space="preserve">  能源管理事务</t>
  </si>
  <si>
    <t xml:space="preserve">  其他节能环保支出</t>
  </si>
  <si>
    <t>城乡社区支出</t>
  </si>
  <si>
    <t xml:space="preserve">  其中：城乡社区管理事务</t>
    <phoneticPr fontId="3" type="noConversion"/>
  </si>
  <si>
    <t xml:space="preserve">  城乡社区规划与管理</t>
  </si>
  <si>
    <t xml:space="preserve">  城乡社区公共设施</t>
  </si>
  <si>
    <t xml:space="preserve">  城乡社区环境卫生</t>
  </si>
  <si>
    <t xml:space="preserve">  建设市场管理与监督</t>
  </si>
  <si>
    <t xml:space="preserve">  其他城乡社区支出</t>
  </si>
  <si>
    <t>农林水支出</t>
  </si>
  <si>
    <t xml:space="preserve">  其中：农业</t>
    <phoneticPr fontId="3" type="noConversion"/>
  </si>
  <si>
    <t xml:space="preserve">  林业</t>
  </si>
  <si>
    <t xml:space="preserve">  水利</t>
  </si>
  <si>
    <t xml:space="preserve">  南水北调</t>
  </si>
  <si>
    <t xml:space="preserve">  扶贫</t>
  </si>
  <si>
    <t xml:space="preserve">  农业综合开发</t>
  </si>
  <si>
    <t xml:space="preserve">  农村综合改革</t>
  </si>
  <si>
    <t xml:space="preserve">  普惠金融发展支出</t>
  </si>
  <si>
    <t xml:space="preserve">  目标价格补贴</t>
  </si>
  <si>
    <t xml:space="preserve">  其他农林水支出</t>
  </si>
  <si>
    <t>交通运输支出</t>
  </si>
  <si>
    <t xml:space="preserve">  其中：公路水路运输</t>
    <phoneticPr fontId="3" type="noConversion"/>
  </si>
  <si>
    <t xml:space="preserve">  铁路运输</t>
  </si>
  <si>
    <t xml:space="preserve">  民用航空运输</t>
  </si>
  <si>
    <t xml:space="preserve">  成品油价格改革对交通运输的补贴</t>
  </si>
  <si>
    <t xml:space="preserve">  邮政业支出</t>
  </si>
  <si>
    <t xml:space="preserve">  车辆购置税支出</t>
  </si>
  <si>
    <t xml:space="preserve">  其他交通运输支出</t>
  </si>
  <si>
    <t>资源勘探信息等支出</t>
  </si>
  <si>
    <t xml:space="preserve">  其中：资源勘探开发</t>
    <phoneticPr fontId="3" type="noConversion"/>
  </si>
  <si>
    <t xml:space="preserve">  制造业</t>
  </si>
  <si>
    <t xml:space="preserve">  建筑业</t>
  </si>
  <si>
    <t xml:space="preserve">  工业和信息产业监管</t>
  </si>
  <si>
    <t xml:space="preserve">  安全生产监管</t>
  </si>
  <si>
    <t xml:space="preserve">  国有资产监管</t>
  </si>
  <si>
    <t xml:space="preserve">  支持中小企业发展和管理支出</t>
  </si>
  <si>
    <t xml:space="preserve">  其他资源勘探信息等支出</t>
  </si>
  <si>
    <t>商业服务业等支出</t>
  </si>
  <si>
    <t xml:space="preserve">  其中：商业流通事务</t>
    <phoneticPr fontId="3" type="noConversion"/>
  </si>
  <si>
    <t xml:space="preserve">  旅游业管理与服务支出</t>
  </si>
  <si>
    <t xml:space="preserve">  涉外发展服务支出</t>
  </si>
  <si>
    <t xml:space="preserve">  其他商业服务业等支出</t>
  </si>
  <si>
    <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国土海洋气象等支出</t>
    </r>
    <phoneticPr fontId="3" type="noConversion"/>
  </si>
  <si>
    <t xml:space="preserve">  其中：国土资源事务</t>
    <phoneticPr fontId="3" type="noConversion"/>
  </si>
  <si>
    <t xml:space="preserve">  海洋管理事务</t>
  </si>
  <si>
    <r>
      <t xml:space="preserve"> 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气象事务</t>
    </r>
    <phoneticPr fontId="3" type="noConversion"/>
  </si>
  <si>
    <t xml:space="preserve">  其他国土海洋气象等支出</t>
  </si>
  <si>
    <t xml:space="preserve">    住房保障支出</t>
    <phoneticPr fontId="3" type="noConversion"/>
  </si>
  <si>
    <t xml:space="preserve">  其中：保障性安居工程支出</t>
    <phoneticPr fontId="3" type="noConversion"/>
  </si>
  <si>
    <t xml:space="preserve">         住房改革支出</t>
    <phoneticPr fontId="3" type="noConversion"/>
  </si>
  <si>
    <r>
      <t xml:space="preserve"> </t>
    </r>
    <r>
      <rPr>
        <sz val="12"/>
        <rFont val="宋体"/>
        <charset val="134"/>
      </rPr>
      <t xml:space="preserve">       </t>
    </r>
    <r>
      <rPr>
        <sz val="12"/>
        <rFont val="宋体"/>
        <charset val="134"/>
      </rPr>
      <t xml:space="preserve"> 城乡社区住宅</t>
    </r>
    <phoneticPr fontId="3" type="noConversion"/>
  </si>
  <si>
    <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粮油物资储备支出</t>
    </r>
    <phoneticPr fontId="3" type="noConversion"/>
  </si>
  <si>
    <t xml:space="preserve">  其中：粮油事务</t>
    <phoneticPr fontId="3" type="noConversion"/>
  </si>
  <si>
    <t xml:space="preserve">  物资事务</t>
  </si>
  <si>
    <t xml:space="preserve">  能源储备</t>
  </si>
  <si>
    <r>
      <t xml:space="preserve">        </t>
    </r>
    <r>
      <rPr>
        <sz val="12"/>
        <rFont val="宋体"/>
        <charset val="134"/>
      </rPr>
      <t xml:space="preserve"> 粮油储备</t>
    </r>
    <phoneticPr fontId="3" type="noConversion"/>
  </si>
  <si>
    <t xml:space="preserve">     重要商品储备</t>
    <phoneticPr fontId="3" type="noConversion"/>
  </si>
  <si>
    <t xml:space="preserve">    其他支出(类)</t>
    <phoneticPr fontId="3" type="noConversion"/>
  </si>
  <si>
    <t xml:space="preserve">  其中：年初预留</t>
    <phoneticPr fontId="3" type="noConversion"/>
  </si>
  <si>
    <t xml:space="preserve">  其他支出(款)</t>
  </si>
  <si>
    <t>合   计</t>
  </si>
  <si>
    <r>
      <t>201</t>
    </r>
    <r>
      <rPr>
        <b/>
        <sz val="20"/>
        <color indexed="8"/>
        <rFont val="宋体"/>
        <charset val="134"/>
      </rPr>
      <t>7</t>
    </r>
    <r>
      <rPr>
        <b/>
        <sz val="20"/>
        <color indexed="8"/>
        <rFont val="宋体"/>
        <charset val="134"/>
      </rPr>
      <t>年市对县区专项转移支付决算表</t>
    </r>
    <phoneticPr fontId="3" type="noConversion"/>
  </si>
</sst>
</file>

<file path=xl/styles.xml><?xml version="1.0" encoding="utf-8"?>
<styleSheet xmlns="http://schemas.openxmlformats.org/spreadsheetml/2006/main">
  <numFmts count="3">
    <numFmt numFmtId="176" formatCode="#,##0.00_);[Red]\(#,##0.00\)"/>
    <numFmt numFmtId="177" formatCode="#,##0_ "/>
    <numFmt numFmtId="178" formatCode="#,##0_);[Red]\(#,##0\)"/>
  </numFmts>
  <fonts count="11">
    <font>
      <sz val="11"/>
      <color indexed="8"/>
      <name val="宋体"/>
      <charset val="134"/>
    </font>
    <font>
      <sz val="11"/>
      <color indexed="8"/>
      <name val="宋体"/>
      <charset val="134"/>
    </font>
    <font>
      <sz val="10"/>
      <color indexed="8"/>
      <name val="黑体"/>
      <family val="3"/>
      <charset val="134"/>
    </font>
    <font>
      <sz val="9"/>
      <name val="宋体"/>
      <charset val="134"/>
    </font>
    <font>
      <b/>
      <sz val="20"/>
      <color indexed="8"/>
      <name val="宋体"/>
      <charset val="134"/>
    </font>
    <font>
      <b/>
      <sz val="11"/>
      <color indexed="8"/>
      <name val="宋体"/>
      <charset val="134"/>
    </font>
    <font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3" fillId="0" borderId="0"/>
    <xf numFmtId="0" fontId="10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</cellStyleXfs>
  <cellXfs count="20">
    <xf numFmtId="0" fontId="0" fillId="0" borderId="0" xfId="0">
      <alignment vertical="center"/>
    </xf>
    <xf numFmtId="0" fontId="2" fillId="0" borderId="0" xfId="0" applyFont="1" applyBorder="1" applyAlignment="1" applyProtection="1">
      <alignment vertical="center"/>
    </xf>
    <xf numFmtId="176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177" fontId="4" fillId="0" borderId="0" xfId="1" applyNumberFormat="1" applyFont="1" applyFill="1" applyAlignment="1">
      <alignment horizontal="center" vertical="center"/>
    </xf>
    <xf numFmtId="0" fontId="5" fillId="0" borderId="0" xfId="1" applyFont="1" applyFill="1" applyAlignment="1">
      <alignment horizontal="center"/>
    </xf>
    <xf numFmtId="176" fontId="5" fillId="0" borderId="0" xfId="1" applyNumberFormat="1" applyFont="1" applyFill="1" applyAlignment="1">
      <alignment horizontal="center"/>
    </xf>
    <xf numFmtId="0" fontId="6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center" vertical="center" wrapText="1"/>
    </xf>
    <xf numFmtId="176" fontId="7" fillId="2" borderId="3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left" vertical="center" wrapText="1"/>
    </xf>
    <xf numFmtId="178" fontId="8" fillId="2" borderId="5" xfId="0" applyNumberFormat="1" applyFont="1" applyFill="1" applyBorder="1" applyAlignment="1">
      <alignment horizontal="right" vertical="center" wrapText="1"/>
    </xf>
    <xf numFmtId="0" fontId="6" fillId="2" borderId="0" xfId="0" applyNumberFormat="1" applyFont="1" applyFill="1" applyBorder="1" applyAlignment="1">
      <alignment horizontal="left" vertical="center" wrapText="1" indent="1"/>
    </xf>
    <xf numFmtId="178" fontId="8" fillId="2" borderId="6" xfId="0" applyNumberFormat="1" applyFont="1" applyFill="1" applyBorder="1" applyAlignment="1">
      <alignment horizontal="right" vertical="center" wrapText="1"/>
    </xf>
    <xf numFmtId="0" fontId="6" fillId="2" borderId="0" xfId="0" applyNumberFormat="1" applyFont="1" applyFill="1" applyBorder="1" applyAlignment="1">
      <alignment vertical="center" wrapText="1"/>
    </xf>
    <xf numFmtId="0" fontId="6" fillId="2" borderId="0" xfId="0" applyNumberFormat="1" applyFont="1" applyFill="1" applyBorder="1" applyAlignment="1">
      <alignment horizontal="left" vertical="center" wrapText="1" indent="2"/>
    </xf>
    <xf numFmtId="0" fontId="6" fillId="2" borderId="0" xfId="0" applyNumberFormat="1" applyFont="1" applyFill="1" applyBorder="1" applyAlignment="1">
      <alignment horizontal="left" vertical="center" wrapText="1"/>
    </xf>
    <xf numFmtId="0" fontId="9" fillId="2" borderId="7" xfId="0" applyNumberFormat="1" applyFont="1" applyFill="1" applyBorder="1" applyAlignment="1">
      <alignment horizontal="center" vertical="center" wrapText="1"/>
    </xf>
    <xf numFmtId="178" fontId="8" fillId="2" borderId="8" xfId="0" applyNumberFormat="1" applyFont="1" applyFill="1" applyBorder="1" applyAlignment="1">
      <alignment horizontal="right" vertical="center" wrapText="1"/>
    </xf>
  </cellXfs>
  <cellStyles count="10">
    <cellStyle name="百分比 2" xfId="2"/>
    <cellStyle name="常规" xfId="0" builtinId="0"/>
    <cellStyle name="常规 17" xfId="3"/>
    <cellStyle name="常规 2" xfId="4"/>
    <cellStyle name="常规 2 2" xfId="5"/>
    <cellStyle name="常规 3" xfId="6"/>
    <cellStyle name="常规 4" xfId="7"/>
    <cellStyle name="常规 48" xfId="8"/>
    <cellStyle name="常规 5" xfId="9"/>
    <cellStyle name="常规 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B185"/>
  <sheetViews>
    <sheetView showZeros="0" tabSelected="1" workbookViewId="0">
      <selection activeCell="F9" sqref="F9"/>
    </sheetView>
  </sheetViews>
  <sheetFormatPr defaultRowHeight="13.5"/>
  <cols>
    <col min="1" max="1" width="44.5" style="3" customWidth="1"/>
    <col min="2" max="2" width="22.5" style="2" customWidth="1"/>
    <col min="3" max="16384" width="9" style="3"/>
  </cols>
  <sheetData>
    <row r="1" spans="1:2" ht="21.75" customHeight="1">
      <c r="A1" s="1" t="s">
        <v>0</v>
      </c>
    </row>
    <row r="2" spans="1:2" ht="38.25" customHeight="1">
      <c r="A2" s="4" t="s">
        <v>183</v>
      </c>
      <c r="B2" s="4"/>
    </row>
    <row r="3" spans="1:2" ht="18" customHeight="1">
      <c r="A3" s="5"/>
      <c r="B3" s="6"/>
    </row>
    <row r="4" spans="1:2" ht="23.25" customHeight="1" thickBot="1">
      <c r="A4" s="7"/>
      <c r="B4" s="8" t="s">
        <v>1</v>
      </c>
    </row>
    <row r="5" spans="1:2" ht="48" customHeight="1">
      <c r="A5" s="9" t="s">
        <v>2</v>
      </c>
      <c r="B5" s="10" t="s">
        <v>3</v>
      </c>
    </row>
    <row r="6" spans="1:2" ht="24" customHeight="1">
      <c r="A6" s="11" t="s">
        <v>4</v>
      </c>
      <c r="B6" s="12">
        <f>3914+695</f>
        <v>4609</v>
      </c>
    </row>
    <row r="7" spans="1:2" ht="24" customHeight="1">
      <c r="A7" s="13" t="s">
        <v>5</v>
      </c>
      <c r="B7" s="14">
        <v>1021</v>
      </c>
    </row>
    <row r="8" spans="1:2" ht="24" customHeight="1">
      <c r="A8" s="13" t="s">
        <v>6</v>
      </c>
      <c r="B8" s="14">
        <v>0</v>
      </c>
    </row>
    <row r="9" spans="1:2" ht="24" customHeight="1">
      <c r="A9" s="13" t="s">
        <v>7</v>
      </c>
      <c r="B9" s="14">
        <v>39</v>
      </c>
    </row>
    <row r="10" spans="1:2" ht="24" customHeight="1">
      <c r="A10" s="13" t="s">
        <v>8</v>
      </c>
      <c r="B10" s="14">
        <v>4</v>
      </c>
    </row>
    <row r="11" spans="1:2" ht="24" customHeight="1">
      <c r="A11" s="13" t="s">
        <v>9</v>
      </c>
      <c r="B11" s="14">
        <v>70</v>
      </c>
    </row>
    <row r="12" spans="1:2" ht="24" customHeight="1">
      <c r="A12" s="13" t="s">
        <v>10</v>
      </c>
      <c r="B12" s="14">
        <v>82</v>
      </c>
    </row>
    <row r="13" spans="1:2" ht="24" customHeight="1">
      <c r="A13" s="13" t="s">
        <v>11</v>
      </c>
      <c r="B13" s="14">
        <v>0</v>
      </c>
    </row>
    <row r="14" spans="1:2" ht="24" customHeight="1">
      <c r="A14" s="13" t="s">
        <v>12</v>
      </c>
      <c r="B14" s="14">
        <v>0</v>
      </c>
    </row>
    <row r="15" spans="1:2" ht="24" customHeight="1">
      <c r="A15" s="13" t="s">
        <v>13</v>
      </c>
      <c r="B15" s="14">
        <v>0</v>
      </c>
    </row>
    <row r="16" spans="1:2" ht="24" customHeight="1">
      <c r="A16" s="13" t="s">
        <v>14</v>
      </c>
      <c r="B16" s="14">
        <v>10</v>
      </c>
    </row>
    <row r="17" spans="1:2" ht="24" customHeight="1">
      <c r="A17" s="13" t="s">
        <v>15</v>
      </c>
      <c r="B17" s="14">
        <v>0</v>
      </c>
    </row>
    <row r="18" spans="1:2" ht="24" customHeight="1">
      <c r="A18" s="13" t="s">
        <v>16</v>
      </c>
      <c r="B18" s="14">
        <v>0</v>
      </c>
    </row>
    <row r="19" spans="1:2" ht="24" customHeight="1">
      <c r="A19" s="13" t="s">
        <v>17</v>
      </c>
      <c r="B19" s="14">
        <v>30</v>
      </c>
    </row>
    <row r="20" spans="1:2" ht="24" customHeight="1">
      <c r="A20" s="13" t="s">
        <v>18</v>
      </c>
      <c r="B20" s="14">
        <f>394+80</f>
        <v>474</v>
      </c>
    </row>
    <row r="21" spans="1:2" ht="24" customHeight="1">
      <c r="A21" s="13" t="s">
        <v>19</v>
      </c>
      <c r="B21" s="14">
        <v>10</v>
      </c>
    </row>
    <row r="22" spans="1:2" ht="24" customHeight="1">
      <c r="A22" s="13" t="s">
        <v>20</v>
      </c>
      <c r="B22" s="14">
        <v>369</v>
      </c>
    </row>
    <row r="23" spans="1:2" ht="24" customHeight="1">
      <c r="A23" s="13" t="s">
        <v>21</v>
      </c>
      <c r="B23" s="14">
        <v>27</v>
      </c>
    </row>
    <row r="24" spans="1:2" ht="24" customHeight="1">
      <c r="A24" s="13" t="s">
        <v>22</v>
      </c>
      <c r="B24" s="14">
        <v>0</v>
      </c>
    </row>
    <row r="25" spans="1:2" ht="24" customHeight="1">
      <c r="A25" s="13" t="s">
        <v>23</v>
      </c>
      <c r="B25" s="14">
        <v>30</v>
      </c>
    </row>
    <row r="26" spans="1:2" ht="24" customHeight="1">
      <c r="A26" s="13" t="s">
        <v>24</v>
      </c>
      <c r="B26" s="14">
        <v>0</v>
      </c>
    </row>
    <row r="27" spans="1:2" ht="24" customHeight="1">
      <c r="A27" s="13" t="s">
        <v>25</v>
      </c>
      <c r="B27" s="14">
        <v>76</v>
      </c>
    </row>
    <row r="28" spans="1:2" ht="24" customHeight="1">
      <c r="A28" s="13" t="s">
        <v>26</v>
      </c>
      <c r="B28" s="14">
        <v>0</v>
      </c>
    </row>
    <row r="29" spans="1:2" ht="24" customHeight="1">
      <c r="A29" s="13" t="s">
        <v>27</v>
      </c>
      <c r="B29" s="14">
        <v>190</v>
      </c>
    </row>
    <row r="30" spans="1:2" ht="24" customHeight="1">
      <c r="A30" s="13" t="s">
        <v>28</v>
      </c>
      <c r="B30" s="14">
        <v>0</v>
      </c>
    </row>
    <row r="31" spans="1:2" ht="24" customHeight="1">
      <c r="A31" s="13" t="s">
        <v>29</v>
      </c>
      <c r="B31" s="14">
        <f>73+600</f>
        <v>673</v>
      </c>
    </row>
    <row r="32" spans="1:2" ht="24" customHeight="1">
      <c r="A32" s="13" t="s">
        <v>30</v>
      </c>
      <c r="B32" s="14">
        <v>0</v>
      </c>
    </row>
    <row r="33" spans="1:2" ht="24" customHeight="1">
      <c r="A33" s="13" t="s">
        <v>31</v>
      </c>
      <c r="B33" s="14">
        <v>585</v>
      </c>
    </row>
    <row r="34" spans="1:2" ht="24" customHeight="1">
      <c r="A34" s="13" t="s">
        <v>32</v>
      </c>
      <c r="B34" s="14">
        <v>919</v>
      </c>
    </row>
    <row r="35" spans="1:2" ht="24" customHeight="1">
      <c r="A35" s="13" t="s">
        <v>33</v>
      </c>
      <c r="B35" s="14">
        <v>6064</v>
      </c>
    </row>
    <row r="36" spans="1:2" ht="24" customHeight="1">
      <c r="A36" s="13" t="s">
        <v>34</v>
      </c>
      <c r="B36" s="14">
        <v>990</v>
      </c>
    </row>
    <row r="37" spans="1:2" ht="24" customHeight="1">
      <c r="A37" s="13" t="s">
        <v>35</v>
      </c>
      <c r="B37" s="14">
        <v>4242</v>
      </c>
    </row>
    <row r="38" spans="1:2" ht="24" customHeight="1">
      <c r="A38" s="13" t="s">
        <v>36</v>
      </c>
      <c r="B38" s="14">
        <v>0</v>
      </c>
    </row>
    <row r="39" spans="1:2" ht="24" customHeight="1">
      <c r="A39" s="13" t="s">
        <v>37</v>
      </c>
      <c r="B39" s="14">
        <v>0</v>
      </c>
    </row>
    <row r="40" spans="1:2" ht="24" customHeight="1">
      <c r="A40" s="13" t="s">
        <v>38</v>
      </c>
      <c r="B40" s="14">
        <v>665</v>
      </c>
    </row>
    <row r="41" spans="1:2" ht="24" customHeight="1">
      <c r="A41" s="13" t="s">
        <v>39</v>
      </c>
      <c r="B41" s="14">
        <v>167</v>
      </c>
    </row>
    <row r="42" spans="1:2" ht="24" customHeight="1">
      <c r="A42" s="13" t="s">
        <v>40</v>
      </c>
      <c r="B42" s="14">
        <v>0</v>
      </c>
    </row>
    <row r="43" spans="1:2" ht="24" customHeight="1">
      <c r="A43" s="13" t="s">
        <v>41</v>
      </c>
      <c r="B43" s="14">
        <v>0</v>
      </c>
    </row>
    <row r="44" spans="1:2" ht="24" customHeight="1">
      <c r="A44" s="13" t="s">
        <v>42</v>
      </c>
      <c r="B44" s="14">
        <v>0</v>
      </c>
    </row>
    <row r="45" spans="1:2" ht="24" customHeight="1">
      <c r="A45" s="13" t="s">
        <v>43</v>
      </c>
      <c r="B45" s="14">
        <v>0</v>
      </c>
    </row>
    <row r="46" spans="1:2" ht="24" customHeight="1">
      <c r="A46" s="13" t="s">
        <v>44</v>
      </c>
      <c r="B46" s="14">
        <v>0</v>
      </c>
    </row>
    <row r="47" spans="1:2" ht="24" customHeight="1">
      <c r="A47" s="13" t="s">
        <v>45</v>
      </c>
      <c r="B47" s="14">
        <v>0</v>
      </c>
    </row>
    <row r="48" spans="1:2" ht="24" customHeight="1">
      <c r="A48" s="13" t="s">
        <v>46</v>
      </c>
      <c r="B48" s="14">
        <f>33254+2548</f>
        <v>35802</v>
      </c>
    </row>
    <row r="49" spans="1:2" ht="24" customHeight="1">
      <c r="A49" s="13" t="s">
        <v>47</v>
      </c>
      <c r="B49" s="14">
        <v>0</v>
      </c>
    </row>
    <row r="50" spans="1:2" ht="24" customHeight="1">
      <c r="A50" s="13" t="s">
        <v>48</v>
      </c>
      <c r="B50" s="14">
        <f>29031+2332</f>
        <v>31363</v>
      </c>
    </row>
    <row r="51" spans="1:2" ht="24" customHeight="1">
      <c r="A51" s="13" t="s">
        <v>49</v>
      </c>
      <c r="B51" s="14">
        <f>4021+216</f>
        <v>4237</v>
      </c>
    </row>
    <row r="52" spans="1:2" ht="24" customHeight="1">
      <c r="A52" s="13" t="s">
        <v>50</v>
      </c>
      <c r="B52" s="14">
        <v>0</v>
      </c>
    </row>
    <row r="53" spans="1:2" ht="24" customHeight="1">
      <c r="A53" s="13" t="s">
        <v>51</v>
      </c>
      <c r="B53" s="14">
        <v>0</v>
      </c>
    </row>
    <row r="54" spans="1:2" ht="24" customHeight="1">
      <c r="A54" s="13" t="s">
        <v>52</v>
      </c>
      <c r="B54" s="14">
        <v>0</v>
      </c>
    </row>
    <row r="55" spans="1:2" ht="24" customHeight="1">
      <c r="A55" s="13" t="s">
        <v>53</v>
      </c>
      <c r="B55" s="14">
        <v>77</v>
      </c>
    </row>
    <row r="56" spans="1:2" ht="24" customHeight="1">
      <c r="A56" s="13" t="s">
        <v>54</v>
      </c>
      <c r="B56" s="14">
        <v>0</v>
      </c>
    </row>
    <row r="57" spans="1:2" ht="24" customHeight="1">
      <c r="A57" s="13" t="s">
        <v>55</v>
      </c>
      <c r="B57" s="14">
        <v>125</v>
      </c>
    </row>
    <row r="58" spans="1:2" ht="24" customHeight="1">
      <c r="A58" s="13" t="s">
        <v>56</v>
      </c>
      <c r="B58" s="14">
        <v>0</v>
      </c>
    </row>
    <row r="59" spans="1:2" ht="24" customHeight="1">
      <c r="A59" s="13" t="s">
        <v>57</v>
      </c>
      <c r="B59" s="14">
        <v>1205</v>
      </c>
    </row>
    <row r="60" spans="1:2" ht="24" customHeight="1">
      <c r="A60" s="13" t="s">
        <v>58</v>
      </c>
      <c r="B60" s="14">
        <v>0</v>
      </c>
    </row>
    <row r="61" spans="1:2" ht="24" customHeight="1">
      <c r="A61" s="13" t="s">
        <v>59</v>
      </c>
      <c r="B61" s="14">
        <v>0</v>
      </c>
    </row>
    <row r="62" spans="1:2" ht="24" customHeight="1">
      <c r="A62" s="13" t="s">
        <v>60</v>
      </c>
      <c r="B62" s="14">
        <v>0</v>
      </c>
    </row>
    <row r="63" spans="1:2" ht="24" customHeight="1">
      <c r="A63" s="13" t="s">
        <v>61</v>
      </c>
      <c r="B63" s="14">
        <v>60</v>
      </c>
    </row>
    <row r="64" spans="1:2" ht="24" customHeight="1">
      <c r="A64" s="13" t="s">
        <v>62</v>
      </c>
      <c r="B64" s="14">
        <v>980</v>
      </c>
    </row>
    <row r="65" spans="1:2" ht="24" customHeight="1">
      <c r="A65" s="13" t="s">
        <v>63</v>
      </c>
      <c r="B65" s="14">
        <v>0</v>
      </c>
    </row>
    <row r="66" spans="1:2" ht="24" customHeight="1">
      <c r="A66" s="13" t="s">
        <v>64</v>
      </c>
      <c r="B66" s="14">
        <v>165</v>
      </c>
    </row>
    <row r="67" spans="1:2" ht="24" customHeight="1">
      <c r="A67" s="13" t="s">
        <v>65</v>
      </c>
      <c r="B67" s="14">
        <v>0</v>
      </c>
    </row>
    <row r="68" spans="1:2" ht="24" customHeight="1">
      <c r="A68" s="13" t="s">
        <v>66</v>
      </c>
      <c r="B68" s="14">
        <v>0</v>
      </c>
    </row>
    <row r="69" spans="1:2" ht="24" customHeight="1">
      <c r="A69" s="13" t="s">
        <v>67</v>
      </c>
      <c r="B69" s="14">
        <v>0</v>
      </c>
    </row>
    <row r="70" spans="1:2" ht="24" customHeight="1">
      <c r="A70" s="13" t="s">
        <v>68</v>
      </c>
      <c r="B70" s="14">
        <f>6815+628</f>
        <v>7443</v>
      </c>
    </row>
    <row r="71" spans="1:2" ht="24" customHeight="1">
      <c r="A71" s="13" t="s">
        <v>69</v>
      </c>
      <c r="B71" s="14">
        <f>415+84</f>
        <v>499</v>
      </c>
    </row>
    <row r="72" spans="1:2" ht="24" customHeight="1">
      <c r="A72" s="13" t="s">
        <v>70</v>
      </c>
      <c r="B72" s="14">
        <v>1572</v>
      </c>
    </row>
    <row r="73" spans="1:2" ht="24" customHeight="1">
      <c r="A73" s="13" t="s">
        <v>71</v>
      </c>
      <c r="B73" s="14">
        <v>1790</v>
      </c>
    </row>
    <row r="74" spans="1:2" ht="24" customHeight="1">
      <c r="A74" s="13" t="s">
        <v>72</v>
      </c>
      <c r="B74" s="14">
        <f>723+459</f>
        <v>1182</v>
      </c>
    </row>
    <row r="75" spans="1:2" ht="24" customHeight="1">
      <c r="A75" s="13" t="s">
        <v>73</v>
      </c>
      <c r="B75" s="14">
        <f>2315+85</f>
        <v>2400</v>
      </c>
    </row>
    <row r="76" spans="1:2" ht="24" customHeight="1">
      <c r="A76" s="13" t="s">
        <v>74</v>
      </c>
      <c r="B76" s="14">
        <f>68321+9593</f>
        <v>77914</v>
      </c>
    </row>
    <row r="77" spans="1:2" ht="24" customHeight="1">
      <c r="A77" s="13" t="s">
        <v>75</v>
      </c>
      <c r="B77" s="14">
        <v>110</v>
      </c>
    </row>
    <row r="78" spans="1:2" ht="24" customHeight="1">
      <c r="A78" s="13" t="s">
        <v>76</v>
      </c>
      <c r="B78" s="14">
        <v>64</v>
      </c>
    </row>
    <row r="79" spans="1:2" ht="24" customHeight="1">
      <c r="A79" s="13" t="s">
        <v>77</v>
      </c>
      <c r="B79" s="14">
        <v>0</v>
      </c>
    </row>
    <row r="80" spans="1:2" ht="24" customHeight="1">
      <c r="A80" s="13" t="s">
        <v>78</v>
      </c>
      <c r="B80" s="14">
        <v>0</v>
      </c>
    </row>
    <row r="81" spans="1:2" ht="24" customHeight="1">
      <c r="A81" s="13" t="s">
        <v>79</v>
      </c>
      <c r="B81" s="14">
        <v>0</v>
      </c>
    </row>
    <row r="82" spans="1:2" ht="24" customHeight="1">
      <c r="A82" s="13" t="s">
        <v>80</v>
      </c>
      <c r="B82" s="14">
        <f>6594+464</f>
        <v>7058</v>
      </c>
    </row>
    <row r="83" spans="1:2" ht="24" customHeight="1">
      <c r="A83" s="13" t="s">
        <v>81</v>
      </c>
      <c r="B83" s="14">
        <f>4788+191</f>
        <v>4979</v>
      </c>
    </row>
    <row r="84" spans="1:2" ht="24" customHeight="1">
      <c r="A84" s="13" t="s">
        <v>82</v>
      </c>
      <c r="B84" s="14">
        <f>3398+60</f>
        <v>3458</v>
      </c>
    </row>
    <row r="85" spans="1:2" ht="24" customHeight="1">
      <c r="A85" s="13" t="s">
        <v>83</v>
      </c>
      <c r="B85" s="14">
        <f>2147+101</f>
        <v>2248</v>
      </c>
    </row>
    <row r="86" spans="1:2" ht="24" customHeight="1">
      <c r="A86" s="13" t="s">
        <v>84</v>
      </c>
      <c r="B86" s="14">
        <f>1290+37</f>
        <v>1327</v>
      </c>
    </row>
    <row r="87" spans="1:2" ht="24" customHeight="1">
      <c r="A87" s="13" t="s">
        <v>85</v>
      </c>
      <c r="B87" s="14">
        <f>1290+325</f>
        <v>1615</v>
      </c>
    </row>
    <row r="88" spans="1:2" ht="24" customHeight="1">
      <c r="A88" s="13" t="s">
        <v>86</v>
      </c>
      <c r="B88" s="14"/>
    </row>
    <row r="89" spans="1:2" ht="24" customHeight="1">
      <c r="A89" s="13" t="s">
        <v>87</v>
      </c>
      <c r="B89" s="14">
        <f>45388+8395</f>
        <v>53783</v>
      </c>
    </row>
    <row r="90" spans="1:2" ht="24" customHeight="1">
      <c r="A90" s="13" t="s">
        <v>88</v>
      </c>
      <c r="B90" s="14">
        <f>840+20</f>
        <v>860</v>
      </c>
    </row>
    <row r="91" spans="1:2" ht="24" customHeight="1">
      <c r="A91" s="13" t="s">
        <v>89</v>
      </c>
      <c r="B91" s="14">
        <v>2348</v>
      </c>
    </row>
    <row r="92" spans="1:2" ht="24" customHeight="1">
      <c r="A92" s="13" t="s">
        <v>90</v>
      </c>
      <c r="B92" s="14">
        <v>0</v>
      </c>
    </row>
    <row r="93" spans="1:2" ht="24" customHeight="1">
      <c r="A93" s="13" t="s">
        <v>91</v>
      </c>
      <c r="B93" s="14">
        <v>64</v>
      </c>
    </row>
    <row r="94" spans="1:2" ht="24" customHeight="1">
      <c r="A94" s="13" t="s">
        <v>92</v>
      </c>
      <c r="B94" s="14">
        <v>0</v>
      </c>
    </row>
    <row r="95" spans="1:2" ht="24" customHeight="1">
      <c r="A95" s="13" t="s">
        <v>93</v>
      </c>
      <c r="B95" s="14">
        <v>0</v>
      </c>
    </row>
    <row r="96" spans="1:2" ht="24" customHeight="1">
      <c r="A96" s="13" t="s">
        <v>94</v>
      </c>
      <c r="B96" s="14">
        <v>0</v>
      </c>
    </row>
    <row r="97" spans="1:2" ht="24" customHeight="1">
      <c r="A97" s="13" t="s">
        <v>95</v>
      </c>
      <c r="B97" s="14">
        <f>25639+2050</f>
        <v>27689</v>
      </c>
    </row>
    <row r="98" spans="1:2" ht="24" customHeight="1">
      <c r="A98" s="13" t="s">
        <v>96</v>
      </c>
      <c r="B98" s="14">
        <v>0</v>
      </c>
    </row>
    <row r="99" spans="1:2" ht="24" customHeight="1">
      <c r="A99" s="13" t="s">
        <v>97</v>
      </c>
      <c r="B99" s="14">
        <f>7381+233</f>
        <v>7614</v>
      </c>
    </row>
    <row r="100" spans="1:2" ht="24" customHeight="1">
      <c r="A100" s="13" t="s">
        <v>98</v>
      </c>
      <c r="B100" s="14">
        <f>1930+200</f>
        <v>2130</v>
      </c>
    </row>
    <row r="101" spans="1:2" ht="24" customHeight="1">
      <c r="A101" s="13" t="s">
        <v>99</v>
      </c>
      <c r="B101" s="14">
        <f>9859+1005</f>
        <v>10864</v>
      </c>
    </row>
    <row r="102" spans="1:2" ht="24" customHeight="1">
      <c r="A102" s="13" t="s">
        <v>100</v>
      </c>
      <c r="B102" s="14">
        <f>190+20</f>
        <v>210</v>
      </c>
    </row>
    <row r="103" spans="1:2" ht="24" customHeight="1">
      <c r="A103" s="13" t="s">
        <v>101</v>
      </c>
      <c r="B103" s="14">
        <f>832+86</f>
        <v>918</v>
      </c>
    </row>
    <row r="104" spans="1:2" ht="24" customHeight="1">
      <c r="A104" s="13" t="s">
        <v>102</v>
      </c>
      <c r="B104" s="14">
        <f>162+31</f>
        <v>193</v>
      </c>
    </row>
    <row r="105" spans="1:2" ht="24" customHeight="1">
      <c r="A105" s="13" t="s">
        <v>103</v>
      </c>
      <c r="B105" s="14">
        <v>0</v>
      </c>
    </row>
    <row r="106" spans="1:2" ht="24" customHeight="1">
      <c r="A106" s="13" t="s">
        <v>104</v>
      </c>
      <c r="B106" s="14">
        <v>229</v>
      </c>
    </row>
    <row r="107" spans="1:2" ht="24" customHeight="1">
      <c r="A107" s="13" t="s">
        <v>105</v>
      </c>
      <c r="B107" s="14">
        <f>4398+464</f>
        <v>4862</v>
      </c>
    </row>
    <row r="108" spans="1:2" ht="24" customHeight="1">
      <c r="A108" s="13" t="s">
        <v>106</v>
      </c>
      <c r="B108" s="14">
        <f>233+11</f>
        <v>244</v>
      </c>
    </row>
    <row r="109" spans="1:2" ht="24" customHeight="1">
      <c r="A109" s="13" t="s">
        <v>107</v>
      </c>
      <c r="B109" s="14">
        <v>425</v>
      </c>
    </row>
    <row r="110" spans="1:2" ht="24" customHeight="1">
      <c r="A110" s="13" t="s">
        <v>108</v>
      </c>
      <c r="B110" s="14">
        <f>19041+309</f>
        <v>19350</v>
      </c>
    </row>
    <row r="111" spans="1:2" ht="24" customHeight="1">
      <c r="A111" s="13" t="s">
        <v>109</v>
      </c>
      <c r="B111" s="14">
        <v>0</v>
      </c>
    </row>
    <row r="112" spans="1:2" ht="24" customHeight="1">
      <c r="A112" s="13" t="s">
        <v>110</v>
      </c>
      <c r="B112" s="14">
        <v>0</v>
      </c>
    </row>
    <row r="113" spans="1:2" ht="24" customHeight="1">
      <c r="A113" s="13" t="s">
        <v>111</v>
      </c>
      <c r="B113" s="14">
        <v>7253</v>
      </c>
    </row>
    <row r="114" spans="1:2" ht="24" customHeight="1">
      <c r="A114" s="13" t="s">
        <v>112</v>
      </c>
      <c r="B114" s="14">
        <v>540</v>
      </c>
    </row>
    <row r="115" spans="1:2" ht="24" customHeight="1">
      <c r="A115" s="13" t="s">
        <v>113</v>
      </c>
      <c r="B115" s="14">
        <f>17+78</f>
        <v>95</v>
      </c>
    </row>
    <row r="116" spans="1:2" ht="24" customHeight="1">
      <c r="A116" s="13" t="s">
        <v>114</v>
      </c>
      <c r="B116" s="14">
        <f>2241+171</f>
        <v>2412</v>
      </c>
    </row>
    <row r="117" spans="1:2" ht="24" customHeight="1">
      <c r="A117" s="13" t="s">
        <v>115</v>
      </c>
      <c r="B117" s="14">
        <v>0</v>
      </c>
    </row>
    <row r="118" spans="1:2" ht="24" customHeight="1">
      <c r="A118" s="13" t="s">
        <v>116</v>
      </c>
      <c r="B118" s="14">
        <v>3357</v>
      </c>
    </row>
    <row r="119" spans="1:2" ht="24" customHeight="1">
      <c r="A119" s="13" t="s">
        <v>117</v>
      </c>
      <c r="B119" s="14">
        <v>0</v>
      </c>
    </row>
    <row r="120" spans="1:2" ht="24" customHeight="1">
      <c r="A120" s="13" t="s">
        <v>118</v>
      </c>
      <c r="B120" s="14">
        <v>125</v>
      </c>
    </row>
    <row r="121" spans="1:2" ht="24" customHeight="1">
      <c r="A121" s="13" t="s">
        <v>119</v>
      </c>
      <c r="B121" s="14">
        <f>5408+60</f>
        <v>5468</v>
      </c>
    </row>
    <row r="122" spans="1:2" ht="24" customHeight="1">
      <c r="A122" s="13" t="s">
        <v>120</v>
      </c>
      <c r="B122" s="14">
        <v>0</v>
      </c>
    </row>
    <row r="123" spans="1:2" ht="24" customHeight="1">
      <c r="A123" s="13" t="s">
        <v>121</v>
      </c>
      <c r="B123" s="14">
        <v>0</v>
      </c>
    </row>
    <row r="124" spans="1:2" ht="24" customHeight="1">
      <c r="A124" s="13" t="s">
        <v>122</v>
      </c>
      <c r="B124" s="14">
        <v>0</v>
      </c>
    </row>
    <row r="125" spans="1:2" ht="24" customHeight="1">
      <c r="A125" s="13" t="s">
        <v>123</v>
      </c>
      <c r="B125" s="14">
        <v>100</v>
      </c>
    </row>
    <row r="126" spans="1:2" ht="24" customHeight="1">
      <c r="A126" s="13" t="s">
        <v>124</v>
      </c>
      <c r="B126" s="14">
        <v>21334</v>
      </c>
    </row>
    <row r="127" spans="1:2" ht="24" customHeight="1">
      <c r="A127" s="13" t="s">
        <v>125</v>
      </c>
      <c r="B127" s="14">
        <v>0</v>
      </c>
    </row>
    <row r="128" spans="1:2" ht="24" customHeight="1">
      <c r="A128" s="13" t="s">
        <v>126</v>
      </c>
      <c r="B128" s="14">
        <v>0</v>
      </c>
    </row>
    <row r="129" spans="1:2" ht="24" customHeight="1">
      <c r="A129" s="13" t="s">
        <v>127</v>
      </c>
      <c r="B129" s="14">
        <v>18272</v>
      </c>
    </row>
    <row r="130" spans="1:2" ht="24" customHeight="1">
      <c r="A130" s="13" t="s">
        <v>128</v>
      </c>
      <c r="B130" s="14">
        <v>1000</v>
      </c>
    </row>
    <row r="131" spans="1:2" ht="24" customHeight="1">
      <c r="A131" s="13" t="s">
        <v>129</v>
      </c>
      <c r="B131" s="14">
        <v>0</v>
      </c>
    </row>
    <row r="132" spans="1:2" ht="24" customHeight="1">
      <c r="A132" s="13" t="s">
        <v>130</v>
      </c>
      <c r="B132" s="14">
        <v>2062</v>
      </c>
    </row>
    <row r="133" spans="1:2" ht="24" customHeight="1">
      <c r="A133" s="13" t="s">
        <v>131</v>
      </c>
      <c r="B133" s="14">
        <f>193724+14829</f>
        <v>208553</v>
      </c>
    </row>
    <row r="134" spans="1:2" ht="24" customHeight="1">
      <c r="A134" s="13" t="s">
        <v>132</v>
      </c>
      <c r="B134" s="14">
        <f>55868+7149</f>
        <v>63017</v>
      </c>
    </row>
    <row r="135" spans="1:2" ht="24" customHeight="1">
      <c r="A135" s="13" t="s">
        <v>133</v>
      </c>
      <c r="B135" s="14">
        <f>17208+877</f>
        <v>18085</v>
      </c>
    </row>
    <row r="136" spans="1:2" ht="24" customHeight="1">
      <c r="A136" s="13" t="s">
        <v>134</v>
      </c>
      <c r="B136" s="14">
        <f>70918+3672</f>
        <v>74590</v>
      </c>
    </row>
    <row r="137" spans="1:2" ht="24" customHeight="1">
      <c r="A137" s="13" t="s">
        <v>135</v>
      </c>
      <c r="B137" s="14"/>
    </row>
    <row r="138" spans="1:2" ht="24" customHeight="1">
      <c r="A138" s="13" t="s">
        <v>136</v>
      </c>
      <c r="B138" s="14">
        <f>32382+692</f>
        <v>33074</v>
      </c>
    </row>
    <row r="139" spans="1:2" ht="24" customHeight="1">
      <c r="A139" s="13" t="s">
        <v>137</v>
      </c>
      <c r="B139" s="14">
        <f>4389+1302</f>
        <v>5691</v>
      </c>
    </row>
    <row r="140" spans="1:2" ht="24" customHeight="1">
      <c r="A140" s="13" t="s">
        <v>138</v>
      </c>
      <c r="B140" s="14">
        <v>900</v>
      </c>
    </row>
    <row r="141" spans="1:2" ht="24" customHeight="1">
      <c r="A141" s="13" t="s">
        <v>139</v>
      </c>
      <c r="B141" s="14">
        <f>11159+1137</f>
        <v>12296</v>
      </c>
    </row>
    <row r="142" spans="1:2" ht="24" customHeight="1">
      <c r="A142" s="13" t="s">
        <v>140</v>
      </c>
      <c r="B142" s="14">
        <v>0</v>
      </c>
    </row>
    <row r="143" spans="1:2" ht="24" customHeight="1">
      <c r="A143" s="13" t="s">
        <v>141</v>
      </c>
      <c r="B143" s="14">
        <v>900</v>
      </c>
    </row>
    <row r="144" spans="1:2" ht="24" customHeight="1">
      <c r="A144" s="13" t="s">
        <v>142</v>
      </c>
      <c r="B144" s="14">
        <f>63864+10933</f>
        <v>74797</v>
      </c>
    </row>
    <row r="145" spans="1:2" ht="24" customHeight="1">
      <c r="A145" s="13" t="s">
        <v>143</v>
      </c>
      <c r="B145" s="14">
        <f>34332+413</f>
        <v>34745</v>
      </c>
    </row>
    <row r="146" spans="1:2" ht="24" customHeight="1">
      <c r="A146" s="13" t="s">
        <v>144</v>
      </c>
      <c r="B146" s="14">
        <v>0</v>
      </c>
    </row>
    <row r="147" spans="1:2" ht="24" customHeight="1">
      <c r="A147" s="13" t="s">
        <v>145</v>
      </c>
      <c r="B147" s="14">
        <v>0</v>
      </c>
    </row>
    <row r="148" spans="1:2" ht="24" customHeight="1">
      <c r="A148" s="13" t="s">
        <v>146</v>
      </c>
      <c r="B148" s="14">
        <v>0</v>
      </c>
    </row>
    <row r="149" spans="1:2" ht="24" customHeight="1">
      <c r="A149" s="13" t="s">
        <v>147</v>
      </c>
      <c r="B149" s="14">
        <v>0</v>
      </c>
    </row>
    <row r="150" spans="1:2" ht="24" customHeight="1">
      <c r="A150" s="13" t="s">
        <v>148</v>
      </c>
      <c r="B150" s="14">
        <f>24432+10520</f>
        <v>34952</v>
      </c>
    </row>
    <row r="151" spans="1:2" ht="24" customHeight="1">
      <c r="A151" s="13" t="s">
        <v>149</v>
      </c>
      <c r="B151" s="14">
        <v>5100</v>
      </c>
    </row>
    <row r="152" spans="1:2" ht="24" customHeight="1">
      <c r="A152" s="13" t="s">
        <v>150</v>
      </c>
      <c r="B152" s="14">
        <f>4477+8</f>
        <v>4485</v>
      </c>
    </row>
    <row r="153" spans="1:2" ht="24" customHeight="1">
      <c r="A153" s="13" t="s">
        <v>151</v>
      </c>
      <c r="B153" s="14">
        <v>0</v>
      </c>
    </row>
    <row r="154" spans="1:2" ht="24" customHeight="1">
      <c r="A154" s="13" t="s">
        <v>152</v>
      </c>
      <c r="B154" s="14">
        <v>0</v>
      </c>
    </row>
    <row r="155" spans="1:2" ht="24" customHeight="1">
      <c r="A155" s="13" t="s">
        <v>153</v>
      </c>
      <c r="B155" s="14">
        <v>0</v>
      </c>
    </row>
    <row r="156" spans="1:2" ht="24" customHeight="1">
      <c r="A156" s="13" t="s">
        <v>154</v>
      </c>
      <c r="B156" s="14">
        <v>1858</v>
      </c>
    </row>
    <row r="157" spans="1:2" ht="24" customHeight="1">
      <c r="A157" s="13" t="s">
        <v>155</v>
      </c>
      <c r="B157" s="14">
        <v>0</v>
      </c>
    </row>
    <row r="158" spans="1:2" ht="24" customHeight="1">
      <c r="A158" s="13" t="s">
        <v>156</v>
      </c>
      <c r="B158" s="14">
        <v>0</v>
      </c>
    </row>
    <row r="159" spans="1:2" ht="24" customHeight="1">
      <c r="A159" s="13" t="s">
        <v>157</v>
      </c>
      <c r="B159" s="14">
        <f>2619+8</f>
        <v>2627</v>
      </c>
    </row>
    <row r="160" spans="1:2" ht="24" customHeight="1">
      <c r="A160" s="13" t="s">
        <v>158</v>
      </c>
      <c r="B160" s="14">
        <v>0</v>
      </c>
    </row>
    <row r="161" spans="1:2" ht="24" customHeight="1">
      <c r="A161" s="13" t="s">
        <v>159</v>
      </c>
      <c r="B161" s="14">
        <f>9267+115</f>
        <v>9382</v>
      </c>
    </row>
    <row r="162" spans="1:2" ht="24" customHeight="1">
      <c r="A162" s="13" t="s">
        <v>160</v>
      </c>
      <c r="B162" s="14">
        <f>2977+115</f>
        <v>3092</v>
      </c>
    </row>
    <row r="163" spans="1:2" ht="24" customHeight="1">
      <c r="A163" s="13" t="s">
        <v>161</v>
      </c>
      <c r="B163" s="14">
        <v>35</v>
      </c>
    </row>
    <row r="164" spans="1:2" ht="24" customHeight="1">
      <c r="A164" s="13" t="s">
        <v>162</v>
      </c>
      <c r="B164" s="14">
        <v>2405</v>
      </c>
    </row>
    <row r="165" spans="1:2" ht="24" customHeight="1">
      <c r="A165" s="13" t="s">
        <v>163</v>
      </c>
      <c r="B165" s="14">
        <v>3850</v>
      </c>
    </row>
    <row r="166" spans="1:2" ht="24" customHeight="1">
      <c r="A166" s="15" t="s">
        <v>164</v>
      </c>
      <c r="B166" s="14">
        <v>128891</v>
      </c>
    </row>
    <row r="167" spans="1:2" ht="24" customHeight="1">
      <c r="A167" s="16" t="s">
        <v>165</v>
      </c>
      <c r="B167" s="14">
        <v>128891</v>
      </c>
    </row>
    <row r="168" spans="1:2" ht="24" customHeight="1">
      <c r="A168" s="16" t="s">
        <v>166</v>
      </c>
      <c r="B168" s="14">
        <v>0</v>
      </c>
    </row>
    <row r="169" spans="1:2" ht="24" customHeight="1">
      <c r="A169" s="13" t="s">
        <v>167</v>
      </c>
      <c r="B169" s="14">
        <v>0</v>
      </c>
    </row>
    <row r="170" spans="1:2" ht="24" customHeight="1">
      <c r="A170" s="16" t="s">
        <v>168</v>
      </c>
      <c r="B170" s="14">
        <v>0</v>
      </c>
    </row>
    <row r="171" spans="1:2" ht="24" customHeight="1">
      <c r="A171" s="15" t="s">
        <v>169</v>
      </c>
      <c r="B171" s="14">
        <f>64191+1627</f>
        <v>65818</v>
      </c>
    </row>
    <row r="172" spans="1:2" ht="24" customHeight="1">
      <c r="A172" s="16" t="s">
        <v>170</v>
      </c>
      <c r="B172" s="14">
        <f>64191+1627</f>
        <v>65818</v>
      </c>
    </row>
    <row r="173" spans="1:2" ht="24" customHeight="1">
      <c r="A173" s="17" t="s">
        <v>171</v>
      </c>
      <c r="B173" s="14">
        <v>0</v>
      </c>
    </row>
    <row r="174" spans="1:2" ht="24" customHeight="1">
      <c r="A174" s="15" t="s">
        <v>172</v>
      </c>
      <c r="B174" s="14">
        <v>0</v>
      </c>
    </row>
    <row r="175" spans="1:2" ht="24" customHeight="1">
      <c r="A175" s="15" t="s">
        <v>173</v>
      </c>
      <c r="B175" s="14">
        <v>87</v>
      </c>
    </row>
    <row r="176" spans="1:2" ht="24" customHeight="1">
      <c r="A176" s="16" t="s">
        <v>174</v>
      </c>
      <c r="B176" s="14">
        <v>0</v>
      </c>
    </row>
    <row r="177" spans="1:2" ht="24" customHeight="1">
      <c r="A177" s="16" t="s">
        <v>175</v>
      </c>
      <c r="B177" s="14">
        <v>0</v>
      </c>
    </row>
    <row r="178" spans="1:2" ht="24" customHeight="1">
      <c r="A178" s="16" t="s">
        <v>176</v>
      </c>
      <c r="B178" s="14">
        <v>0</v>
      </c>
    </row>
    <row r="179" spans="1:2" ht="24" customHeight="1">
      <c r="A179" s="17" t="s">
        <v>177</v>
      </c>
      <c r="B179" s="14">
        <v>0</v>
      </c>
    </row>
    <row r="180" spans="1:2" ht="24" customHeight="1">
      <c r="A180" s="13" t="s">
        <v>178</v>
      </c>
      <c r="B180" s="14">
        <v>87</v>
      </c>
    </row>
    <row r="181" spans="1:2" ht="24" customHeight="1">
      <c r="A181" s="15" t="s">
        <v>179</v>
      </c>
      <c r="B181" s="14">
        <v>2500</v>
      </c>
    </row>
    <row r="182" spans="1:2" ht="24" customHeight="1">
      <c r="A182" s="16" t="s">
        <v>180</v>
      </c>
      <c r="B182" s="14">
        <v>0</v>
      </c>
    </row>
    <row r="183" spans="1:2" ht="24" customHeight="1" thickBot="1">
      <c r="A183" s="16" t="s">
        <v>181</v>
      </c>
      <c r="B183" s="14">
        <v>2500</v>
      </c>
    </row>
    <row r="184" spans="1:2" ht="24" customHeight="1" thickBot="1">
      <c r="A184" s="18" t="s">
        <v>182</v>
      </c>
      <c r="B184" s="19">
        <v>695923</v>
      </c>
    </row>
    <row r="185" spans="1:2" ht="24" customHeight="1"/>
  </sheetData>
  <mergeCells count="1">
    <mergeCell ref="A2:B2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附表8市对县区专项转移支付</vt:lpstr>
      <vt:lpstr>附表8市对县区专项转移支付!Print_Area</vt:lpstr>
      <vt:lpstr>附表8市对县区专项转移支付!Print_Titles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2018-10-17T02:24:01Z</dcterms:created>
  <dcterms:modified xsi:type="dcterms:W3CDTF">2018-10-17T02:24:20Z</dcterms:modified>
</cp:coreProperties>
</file>